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9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<sst xmlns="http://schemas.openxmlformats.org/spreadsheetml/2006/main" count="1023" uniqueCount="471">
  <si>
    <t>COGNOME</t>
  </si>
  <si>
    <t>NOME</t>
  </si>
  <si>
    <t>NATO A</t>
  </si>
  <si>
    <t>IL</t>
  </si>
  <si>
    <t>CITTADINANZA</t>
  </si>
  <si>
    <t>SESSO</t>
  </si>
  <si>
    <t>RESIDENTE IN VIA</t>
  </si>
  <si>
    <t>N</t>
  </si>
  <si>
    <t>COMUNE</t>
  </si>
  <si>
    <t>CAP</t>
  </si>
  <si>
    <t>CODICE FISCALE</t>
  </si>
  <si>
    <t>CELLULARE STUDENTE</t>
  </si>
  <si>
    <t>EMAIL STUDENTE</t>
  </si>
  <si>
    <t>LINGUA SCELTA</t>
  </si>
  <si>
    <t>CLASSE</t>
  </si>
  <si>
    <t>SEZIONE</t>
  </si>
  <si>
    <t>SEDE DISTACCATA</t>
  </si>
  <si>
    <t>MEDIA SCOLASTICA</t>
  </si>
  <si>
    <t>ESITO SCRUTINIO GIUGNO</t>
  </si>
  <si>
    <t>TIPO CERTIFICAZIONE</t>
  </si>
  <si>
    <t>ISEE</t>
  </si>
  <si>
    <t>VALORE ISEE</t>
  </si>
  <si>
    <t>M</t>
  </si>
  <si>
    <t>F</t>
  </si>
  <si>
    <t>PROV</t>
  </si>
  <si>
    <t>INGLESE</t>
  </si>
  <si>
    <t>FRANCESE</t>
  </si>
  <si>
    <t>TEDESCO</t>
  </si>
  <si>
    <t>SPAGNOLO</t>
  </si>
  <si>
    <t>III</t>
  </si>
  <si>
    <t>IV</t>
  </si>
  <si>
    <t>PROMOSSO</t>
  </si>
  <si>
    <t>PROMOSSO CON DEBITO</t>
  </si>
  <si>
    <t>SI</t>
  </si>
  <si>
    <t>NO</t>
  </si>
  <si>
    <t>B1</t>
  </si>
  <si>
    <t>B2</t>
  </si>
  <si>
    <t>C1</t>
  </si>
  <si>
    <t>ISTITUTO</t>
  </si>
  <si>
    <t>CERTIFICAZ. LINGUA</t>
  </si>
  <si>
    <t>LIVELLO CERTIFICAZ.</t>
  </si>
  <si>
    <t>PUNTI MEDIA</t>
  </si>
  <si>
    <t>PUNTI SCRUTINIO</t>
  </si>
  <si>
    <t>PUNTI ISEE</t>
  </si>
  <si>
    <t>PUNTI CERTIFICAZ.</t>
  </si>
  <si>
    <t>PUNTI IV</t>
  </si>
  <si>
    <t>TOT PRE-SELEZ</t>
  </si>
  <si>
    <t>ETA'</t>
  </si>
  <si>
    <t>DATA BANDO</t>
  </si>
  <si>
    <t>CLASSICO V. EMANUELE II</t>
  </si>
  <si>
    <t>SCIENTIFICO MEDI</t>
  </si>
  <si>
    <t>IELTS</t>
  </si>
  <si>
    <t>TRINITY</t>
  </si>
  <si>
    <t>TOEFL</t>
  </si>
  <si>
    <t>CAMBRIDGE</t>
  </si>
  <si>
    <t>ESOL/IESOL</t>
  </si>
  <si>
    <t>EDEXCEL</t>
  </si>
  <si>
    <t>ALLIANCE</t>
  </si>
  <si>
    <t>WBT</t>
  </si>
  <si>
    <t>CERVANTES</t>
  </si>
  <si>
    <t>GOETHE</t>
  </si>
  <si>
    <t>OSD</t>
  </si>
  <si>
    <t>CELLULARE GENITORE</t>
  </si>
  <si>
    <t>EMAIL GENITORE</t>
  </si>
  <si>
    <t>ITIS MARCONI</t>
  </si>
  <si>
    <t>IIS PIERALISI</t>
  </si>
  <si>
    <t>SCIENTIFICO L.DA VINCI</t>
  </si>
  <si>
    <t>ITCG CORINALDESI</t>
  </si>
  <si>
    <t>LICEO VOLTERRA</t>
  </si>
  <si>
    <t>ISIS OSIMO CASTELFIDARDO</t>
  </si>
  <si>
    <t>ITCG CUPPARI</t>
  </si>
  <si>
    <t>INDIRIZZO DI STUDIO</t>
  </si>
  <si>
    <t>C2</t>
  </si>
  <si>
    <t>RISPOSTE ESATTE TEST</t>
  </si>
  <si>
    <t>PUNTEGGIO TEST LINGUA</t>
  </si>
  <si>
    <t>VOTO COLLOQUIO LINGUA</t>
  </si>
  <si>
    <t>VOTO MOTIVAZIONALE</t>
  </si>
  <si>
    <t>PUNTI COLLOQUIO LINGUA</t>
  </si>
  <si>
    <t>PUNTI MOTIVAZIONALE</t>
  </si>
  <si>
    <t>TOT ESITO</t>
  </si>
  <si>
    <t>RISPOSTE ERRATE TEST</t>
  </si>
  <si>
    <t>ARROTONDA</t>
  </si>
  <si>
    <t>CORSO</t>
  </si>
  <si>
    <t>CLAUDIA</t>
  </si>
  <si>
    <t>OSIMO</t>
  </si>
  <si>
    <t>ITALIANA</t>
  </si>
  <si>
    <t>F.LLI CAIROLI</t>
  </si>
  <si>
    <t>29</t>
  </si>
  <si>
    <t>CASTELFIDARDO</t>
  </si>
  <si>
    <t>AN</t>
  </si>
  <si>
    <t>CRSCLD01M49G157M</t>
  </si>
  <si>
    <t>3936208004</t>
  </si>
  <si>
    <t>fracla808@gmail.com</t>
  </si>
  <si>
    <t>3383533222</t>
  </si>
  <si>
    <t>armando.corso@gmail.com</t>
  </si>
  <si>
    <t>INFORMATICA</t>
  </si>
  <si>
    <t>MEUCCI</t>
  </si>
  <si>
    <t>RIPANTI</t>
  </si>
  <si>
    <t>CRISTINA</t>
  </si>
  <si>
    <t>ANCONA</t>
  </si>
  <si>
    <t>PISACANE</t>
  </si>
  <si>
    <t>13</t>
  </si>
  <si>
    <t>RPNCST01L63A271D</t>
  </si>
  <si>
    <t>3913379255</t>
  </si>
  <si>
    <t>cristinaripanti3@gmail.com</t>
  </si>
  <si>
    <t>3331052389</t>
  </si>
  <si>
    <t>PIA</t>
  </si>
  <si>
    <t>IPSIA</t>
  </si>
  <si>
    <t>PANDOLFI</t>
  </si>
  <si>
    <t>LEANDRO</t>
  </si>
  <si>
    <t>TORRE DEL GRECO</t>
  </si>
  <si>
    <t>GRONGHI</t>
  </si>
  <si>
    <t>63</t>
  </si>
  <si>
    <t>PNDLDR00P16L259Q</t>
  </si>
  <si>
    <t>3334929037</t>
  </si>
  <si>
    <t>antonio_pandolfi@live.it</t>
  </si>
  <si>
    <t>3343274353</t>
  </si>
  <si>
    <t>MODA</t>
  </si>
  <si>
    <t>MAT</t>
  </si>
  <si>
    <t>GIACCHETTA</t>
  </si>
  <si>
    <t>LORENZO</t>
  </si>
  <si>
    <t>JESI</t>
  </si>
  <si>
    <t>110</t>
  </si>
  <si>
    <t>3347972979</t>
  </si>
  <si>
    <t>lorenzogiacchetta@gmail.com</t>
  </si>
  <si>
    <t>3383880480</t>
  </si>
  <si>
    <t>MM</t>
  </si>
  <si>
    <t>LAENG</t>
  </si>
  <si>
    <t>MANUTENTORE</t>
  </si>
  <si>
    <t>MECCATRONICA</t>
  </si>
  <si>
    <t>MOURCHID</t>
  </si>
  <si>
    <t>ABDELKADER</t>
  </si>
  <si>
    <t>SANZIO</t>
  </si>
  <si>
    <t>6</t>
  </si>
  <si>
    <t>MRCBLK00L19G157G</t>
  </si>
  <si>
    <t>3245655414</t>
  </si>
  <si>
    <t>3207288385</t>
  </si>
  <si>
    <t>ABDENBI1967@HOTMAIL.IT</t>
  </si>
  <si>
    <t>FERRAIOLI</t>
  </si>
  <si>
    <t>ANDREW</t>
  </si>
  <si>
    <t>MAZZINI</t>
  </si>
  <si>
    <t>22</t>
  </si>
  <si>
    <t>CAMERANO</t>
  </si>
  <si>
    <t>FRRNRW00PZ6A271K</t>
  </si>
  <si>
    <t>3273442728</t>
  </si>
  <si>
    <t>andrew26fe@gmail.com</t>
  </si>
  <si>
    <t>3200477218</t>
  </si>
  <si>
    <t>mario.ferraioli@libero.it</t>
  </si>
  <si>
    <t>AMEGAN</t>
  </si>
  <si>
    <t>AOUSSI ELPIDIO GODWIN</t>
  </si>
  <si>
    <t>LOME (TOGO)</t>
  </si>
  <si>
    <t>C.COLOMBO</t>
  </si>
  <si>
    <t>131</t>
  </si>
  <si>
    <t>MGNSLP98C10Z351Y</t>
  </si>
  <si>
    <t>3511190512</t>
  </si>
  <si>
    <t>elpidioamegan@yahoo.it</t>
  </si>
  <si>
    <t>3395068324</t>
  </si>
  <si>
    <t>ganyo_13@yahoo.fr</t>
  </si>
  <si>
    <t>IANNELLI</t>
  </si>
  <si>
    <t>SALVATORE</t>
  </si>
  <si>
    <t>FOGGIA</t>
  </si>
  <si>
    <t>CROCE ROSSA</t>
  </si>
  <si>
    <t>36</t>
  </si>
  <si>
    <t>NNLSVT00A01D643L</t>
  </si>
  <si>
    <t>3405061062</t>
  </si>
  <si>
    <t>sasaiannelli@hotmail.it</t>
  </si>
  <si>
    <t>ANGY1912@LIVE.IT</t>
  </si>
  <si>
    <t>ZITTI</t>
  </si>
  <si>
    <t>GABRIELE</t>
  </si>
  <si>
    <t>PRETOLONE</t>
  </si>
  <si>
    <t>ZTTGRL00T11G157V</t>
  </si>
  <si>
    <t>3289098166</t>
  </si>
  <si>
    <t>gabri.zitti@hotmail.it</t>
  </si>
  <si>
    <t>3288456412</t>
  </si>
  <si>
    <t>A  INFO</t>
  </si>
  <si>
    <t>LUCONI</t>
  </si>
  <si>
    <t>ALESSANDRO</t>
  </si>
  <si>
    <t>SENIGALLIA</t>
  </si>
  <si>
    <t>58</t>
  </si>
  <si>
    <t>LCNLSN99E24I608Y</t>
  </si>
  <si>
    <t>3335390356</t>
  </si>
  <si>
    <t>ale.luconi99@gamil.com</t>
  </si>
  <si>
    <t>3395983908</t>
  </si>
  <si>
    <t>alemarty.l@alice.it</t>
  </si>
  <si>
    <t>MAZZIERI</t>
  </si>
  <si>
    <t>GRAMSCI</t>
  </si>
  <si>
    <t>64</t>
  </si>
  <si>
    <t>FILOTTRANO</t>
  </si>
  <si>
    <t>MZZLSN99R26E388N</t>
  </si>
  <si>
    <t>3388436881</t>
  </si>
  <si>
    <t>MAZZ261099@GMAIL.COM</t>
  </si>
  <si>
    <t>3498021353</t>
  </si>
  <si>
    <t>ANDREA@SETTECOLLI@COM</t>
  </si>
  <si>
    <t>LICEO</t>
  </si>
  <si>
    <t>A  LSA</t>
  </si>
  <si>
    <t>VIRGINI</t>
  </si>
  <si>
    <t>ENRICO</t>
  </si>
  <si>
    <t>TURATI</t>
  </si>
  <si>
    <t>32</t>
  </si>
  <si>
    <t>VRGNRC00H11A271S</t>
  </si>
  <si>
    <t>3453302943</t>
  </si>
  <si>
    <t>ENRICOVIRGINI@TISCALI.IT</t>
  </si>
  <si>
    <t>3358220580</t>
  </si>
  <si>
    <t>paolovirgini@tiscali.it</t>
  </si>
  <si>
    <t>PACINI</t>
  </si>
  <si>
    <t>MARCO</t>
  </si>
  <si>
    <t>PAOLO IV</t>
  </si>
  <si>
    <t>PCNMRC99B23G157K</t>
  </si>
  <si>
    <t>3319048093</t>
  </si>
  <si>
    <t>realdark099@outlook.it</t>
  </si>
  <si>
    <t>3357714037</t>
  </si>
  <si>
    <t>pacinipaoloo@gmail.com</t>
  </si>
  <si>
    <t>DE GIORGI</t>
  </si>
  <si>
    <t>RAFFAELE</t>
  </si>
  <si>
    <t>LORETO</t>
  </si>
  <si>
    <t>BERLINGUER</t>
  </si>
  <si>
    <t>20</t>
  </si>
  <si>
    <t>10/A</t>
  </si>
  <si>
    <t>SLRDTL65M42E690F</t>
  </si>
  <si>
    <t>3669048399</t>
  </si>
  <si>
    <t>degiorgilele@gmail.com</t>
  </si>
  <si>
    <t>3346927560</t>
  </si>
  <si>
    <t>donatella.salerni@gmail.com</t>
  </si>
  <si>
    <t>B  LSA</t>
  </si>
  <si>
    <t>MORI</t>
  </si>
  <si>
    <t>BEATRICE</t>
  </si>
  <si>
    <t>RECANATI</t>
  </si>
  <si>
    <t>STRAUSS</t>
  </si>
  <si>
    <t>MROBRC99A43H211I</t>
  </si>
  <si>
    <t>3282023288</t>
  </si>
  <si>
    <t>mori.beatrice3@gmail.com</t>
  </si>
  <si>
    <t>3382972273</t>
  </si>
  <si>
    <t>IROM1@YAHOO.IT</t>
  </si>
  <si>
    <t>NEAGU</t>
  </si>
  <si>
    <t>RICCARDO FLORIN</t>
  </si>
  <si>
    <t>GUARNIERI</t>
  </si>
  <si>
    <t>39</t>
  </si>
  <si>
    <t>NGERCR00E04G157R</t>
  </si>
  <si>
    <t>3494139705</t>
  </si>
  <si>
    <t>neagu.riccardo23@gmail.com</t>
  </si>
  <si>
    <t>3488012662</t>
  </si>
  <si>
    <t>f-a-neagu@yahoo.it</t>
  </si>
  <si>
    <t>ELETTRONICA</t>
  </si>
  <si>
    <t>ELE</t>
  </si>
  <si>
    <t>MAGGIORI</t>
  </si>
  <si>
    <t>MATTIA</t>
  </si>
  <si>
    <t>QUASIMODO</t>
  </si>
  <si>
    <t>30</t>
  </si>
  <si>
    <t>MGGMTT00T14A271R</t>
  </si>
  <si>
    <t>3318476778</t>
  </si>
  <si>
    <t>3474133883</t>
  </si>
  <si>
    <t>D.MAGGIORI2010@LIBERO.IT</t>
  </si>
  <si>
    <t>MERCANTI</t>
  </si>
  <si>
    <t>DAMIANO</t>
  </si>
  <si>
    <t>mattymaggio0@gmail.com</t>
  </si>
  <si>
    <t>GUAZZATORE</t>
  </si>
  <si>
    <t>208</t>
  </si>
  <si>
    <t>MRCDMN00E18A271M</t>
  </si>
  <si>
    <t>3384690530</t>
  </si>
  <si>
    <t>damianosky555@gmail.com</t>
  </si>
  <si>
    <t>3334295341</t>
  </si>
  <si>
    <t>MERCANTISTEFANO@ALICE.IT</t>
  </si>
  <si>
    <t>B  INFO</t>
  </si>
  <si>
    <t>ULIODORO</t>
  </si>
  <si>
    <t>DIEGO</t>
  </si>
  <si>
    <t>231</t>
  </si>
  <si>
    <t>GLDDGI01E10G157W</t>
  </si>
  <si>
    <t>3341231725</t>
  </si>
  <si>
    <t>diegogiuliodoro@gmail.com</t>
  </si>
  <si>
    <t>3341160383</t>
  </si>
  <si>
    <t>mauriziogiuliodoro@libero.it</t>
  </si>
  <si>
    <t>RIZZO</t>
  </si>
  <si>
    <t>ANTONIO</t>
  </si>
  <si>
    <t>PIRANDELLO</t>
  </si>
  <si>
    <t>5</t>
  </si>
  <si>
    <t>RZZNTN00R08G157W</t>
  </si>
  <si>
    <t>3895964307</t>
  </si>
  <si>
    <t>antongion@cheapnet.it</t>
  </si>
  <si>
    <t>3408873370</t>
  </si>
  <si>
    <t>RIZZOPOTENZA@VIRGILIO.IT</t>
  </si>
  <si>
    <t xml:space="preserve">PAOLETTI </t>
  </si>
  <si>
    <t>ANDREA</t>
  </si>
  <si>
    <t>D'AZEGLIO</t>
  </si>
  <si>
    <t>2</t>
  </si>
  <si>
    <t>PLTNDR01M21A271V</t>
  </si>
  <si>
    <t>3338390721</t>
  </si>
  <si>
    <t>3282420674</t>
  </si>
  <si>
    <t>axagor65@hotmail.it</t>
  </si>
  <si>
    <t>ghost-sav21@gmail.com</t>
  </si>
  <si>
    <t>A INFO</t>
  </si>
  <si>
    <t>ORAZI</t>
  </si>
  <si>
    <t>DAVIDE</t>
  </si>
  <si>
    <t>BRAMANTE</t>
  </si>
  <si>
    <t>18</t>
  </si>
  <si>
    <t>RZODVD00T26H211B</t>
  </si>
  <si>
    <t>3895159987</t>
  </si>
  <si>
    <t>DRACKMON@VIRGILIO.IT</t>
  </si>
  <si>
    <t>3393163054</t>
  </si>
  <si>
    <t>renato@sassineri.it</t>
  </si>
  <si>
    <t>VACCARINI</t>
  </si>
  <si>
    <t>271</t>
  </si>
  <si>
    <t>VCCDGI00P30A271L</t>
  </si>
  <si>
    <t>3425717536</t>
  </si>
  <si>
    <t>DIEGO.VACCARINI@GMAIL.COM</t>
  </si>
  <si>
    <t>071717671</t>
  </si>
  <si>
    <t>ADRIANO.V@INWIND.IT</t>
  </si>
  <si>
    <t>BENALDI</t>
  </si>
  <si>
    <t>MONS D. BRIZI</t>
  </si>
  <si>
    <t>24</t>
  </si>
  <si>
    <t>BNLRCR99A08G157E</t>
  </si>
  <si>
    <t>3884298845</t>
  </si>
  <si>
    <t>riccardo.benaldi99@gmail.com</t>
  </si>
  <si>
    <t>3393309230</t>
  </si>
  <si>
    <t>clelia.martini@sanita.marche.it</t>
  </si>
  <si>
    <t>BONIFAZI</t>
  </si>
  <si>
    <t>FRANCESCO</t>
  </si>
  <si>
    <t>2GIUGNO</t>
  </si>
  <si>
    <t>8</t>
  </si>
  <si>
    <t>BNFFNC00T23G157B</t>
  </si>
  <si>
    <t>3333635592</t>
  </si>
  <si>
    <t>FRANCESCO_BONIFAZI@HOTMAIL.IT</t>
  </si>
  <si>
    <t>3341889229</t>
  </si>
  <si>
    <t>massimobonifazi@alice.it</t>
  </si>
  <si>
    <t>MARASCHIO</t>
  </si>
  <si>
    <t>MARICA</t>
  </si>
  <si>
    <t>ITALIA</t>
  </si>
  <si>
    <t>1</t>
  </si>
  <si>
    <t>MRSMRC01A51A271L</t>
  </si>
  <si>
    <t>3471935644</t>
  </si>
  <si>
    <t>memimaraschio@yahoo.it</t>
  </si>
  <si>
    <t>3477072320</t>
  </si>
  <si>
    <t>gessica.maraschio@yahoo.it</t>
  </si>
  <si>
    <t>GIORGINI</t>
  </si>
  <si>
    <t>ALESSIO</t>
  </si>
  <si>
    <t>A. ELIA</t>
  </si>
  <si>
    <t>NUMANA</t>
  </si>
  <si>
    <t>GRGLSS98E19A271E</t>
  </si>
  <si>
    <t>3351552907</t>
  </si>
  <si>
    <t>3394934971</t>
  </si>
  <si>
    <t>MATTEUCCI</t>
  </si>
  <si>
    <t>MARCELLETTA</t>
  </si>
  <si>
    <t>19</t>
  </si>
  <si>
    <t>3772855965</t>
  </si>
  <si>
    <t>giorgy263@gmail.com</t>
  </si>
  <si>
    <t>nrcmtt@hotmail.com</t>
  </si>
  <si>
    <t>3397435420</t>
  </si>
  <si>
    <t>matteucci.mmg@libero.it</t>
  </si>
  <si>
    <t>ARIANTE</t>
  </si>
  <si>
    <t>ENZO</t>
  </si>
  <si>
    <t>NAPOLI</t>
  </si>
  <si>
    <t>REDIPUGLIA</t>
  </si>
  <si>
    <t>41</t>
  </si>
  <si>
    <t>abdel20069@gmail.com</t>
  </si>
  <si>
    <t>RNTNZE00R18F839W</t>
  </si>
  <si>
    <t>3805933725</t>
  </si>
  <si>
    <t>ENZOARIANTE24@GMAIL.COM</t>
  </si>
  <si>
    <t>3392569479</t>
  </si>
  <si>
    <t>TERRYCIOTOLA@GMAIL.COM</t>
  </si>
  <si>
    <t>KAZAZI</t>
  </si>
  <si>
    <t>JEFFREY</t>
  </si>
  <si>
    <t>KZZJFR99T03G157M</t>
  </si>
  <si>
    <t>3455795179</t>
  </si>
  <si>
    <t>JEFFREY2015@HOTMAIL.COM</t>
  </si>
  <si>
    <t>3406270653</t>
  </si>
  <si>
    <t>JEFFREY2009@LIVE.IT</t>
  </si>
  <si>
    <t>DE ZUANE</t>
  </si>
  <si>
    <t>BOLZANO</t>
  </si>
  <si>
    <t>DEL TESORO</t>
  </si>
  <si>
    <t>DZNDVD00R28A952Z</t>
  </si>
  <si>
    <t>3474105281</t>
  </si>
  <si>
    <t>DAVIDE@GIRORI.NET</t>
  </si>
  <si>
    <t>3472240101</t>
  </si>
  <si>
    <t>GINO@GIRORI.NET</t>
  </si>
  <si>
    <t xml:space="preserve">ZITTI </t>
  </si>
  <si>
    <t>GIACOMO</t>
  </si>
  <si>
    <t>IMBRECCIATA</t>
  </si>
  <si>
    <t>41/0</t>
  </si>
  <si>
    <t>ZTTGCM00R14G157W</t>
  </si>
  <si>
    <t>3926606043</t>
  </si>
  <si>
    <t>giacomozit@gmail.com</t>
  </si>
  <si>
    <t>3409344352</t>
  </si>
  <si>
    <t>zitti.bruno@gmail.com</t>
  </si>
  <si>
    <t>BALDAZZI</t>
  </si>
  <si>
    <t>GIANNI</t>
  </si>
  <si>
    <t>BLDGNN00M06A271Z</t>
  </si>
  <si>
    <t>3398263821</t>
  </si>
  <si>
    <t>supergian51@gmail.com</t>
  </si>
  <si>
    <t>3476365680</t>
  </si>
  <si>
    <t>postabaldazzi@gmail.com</t>
  </si>
  <si>
    <t>DURANTE</t>
  </si>
  <si>
    <t>NICCOLO'</t>
  </si>
  <si>
    <t>EDISON</t>
  </si>
  <si>
    <t>26</t>
  </si>
  <si>
    <t>DRNNCL00E20A271U</t>
  </si>
  <si>
    <t>3484519815</t>
  </si>
  <si>
    <t>niccolodurante@libero.it</t>
  </si>
  <si>
    <t>3291857918</t>
  </si>
  <si>
    <t>tiziana720@tiscali.it</t>
  </si>
  <si>
    <t>PAOLINI</t>
  </si>
  <si>
    <t>BUFFOLARECCIA</t>
  </si>
  <si>
    <t>2/C</t>
  </si>
  <si>
    <t>PLNLSN00E08A271H</t>
  </si>
  <si>
    <t>3890606537</t>
  </si>
  <si>
    <t>alestep174@gmail.com</t>
  </si>
  <si>
    <t>3343958164</t>
  </si>
  <si>
    <t>PLNNDR00E08A271I</t>
  </si>
  <si>
    <t>3246887200</t>
  </si>
  <si>
    <t>andreapaolini103@gmail.com</t>
  </si>
  <si>
    <t>BALDINELLI</t>
  </si>
  <si>
    <t>GIUSEPPE</t>
  </si>
  <si>
    <t>12</t>
  </si>
  <si>
    <t>BLDGPP00P22A271N</t>
  </si>
  <si>
    <t>3426313051</t>
  </si>
  <si>
    <t>giuseppebaldinelli@gmail.com</t>
  </si>
  <si>
    <t>3461318514</t>
  </si>
  <si>
    <t>baldinellifabio@gmail.com</t>
  </si>
  <si>
    <t>QUINTEROS</t>
  </si>
  <si>
    <t>FRANCO EZEQUIEL</t>
  </si>
  <si>
    <t>CORDOBA(ARG)</t>
  </si>
  <si>
    <t>LARGO VITTORIO VENETO</t>
  </si>
  <si>
    <t>7</t>
  </si>
  <si>
    <t>QNTFNC01R01Z600H</t>
  </si>
  <si>
    <t>3486182332</t>
  </si>
  <si>
    <t>FRNCQNTRS@GMAIL.COM</t>
  </si>
  <si>
    <t>3388153141</t>
  </si>
  <si>
    <t>emanuel_italia@live.it</t>
  </si>
  <si>
    <t>INFO</t>
  </si>
  <si>
    <t>AUGELLO</t>
  </si>
  <si>
    <t>ANGELO</t>
  </si>
  <si>
    <t>S.MARCO IN LAMIS (FG)</t>
  </si>
  <si>
    <t>GLLNGL00507H985S</t>
  </si>
  <si>
    <t>3661890150</t>
  </si>
  <si>
    <t>augelloangelo@gmail.com</t>
  </si>
  <si>
    <t>3394091982</t>
  </si>
  <si>
    <t>luisa.soccio@gmail.com</t>
  </si>
  <si>
    <t>OTTAVIANELLI</t>
  </si>
  <si>
    <t>TOBIA</t>
  </si>
  <si>
    <t>MODUGNO</t>
  </si>
  <si>
    <t>14</t>
  </si>
  <si>
    <t>TTVTBO00T05H211N</t>
  </si>
  <si>
    <t>3669522102</t>
  </si>
  <si>
    <t>tobia.ottavianelli@fastweb.it</t>
  </si>
  <si>
    <t>3319480288</t>
  </si>
  <si>
    <t>davideottavianelli@alice.it</t>
  </si>
  <si>
    <t>ARBUATTI</t>
  </si>
  <si>
    <t>LUCA</t>
  </si>
  <si>
    <t>LAURETANA</t>
  </si>
  <si>
    <t>RBTLCU00C23E690Z</t>
  </si>
  <si>
    <t>3397888023</t>
  </si>
  <si>
    <t>arbuzoo50@gmail.com</t>
  </si>
  <si>
    <t>3397874125</t>
  </si>
  <si>
    <t>antoine.arbuatti@tiscali.it</t>
  </si>
  <si>
    <t>BORSELLI</t>
  </si>
  <si>
    <t>GAIA</t>
  </si>
  <si>
    <t>DON STURZO</t>
  </si>
  <si>
    <t>BRSGAI01H61H211E</t>
  </si>
  <si>
    <t>3332050559</t>
  </si>
  <si>
    <t>gaia.bors@gmaol.com</t>
  </si>
  <si>
    <t>3401122988</t>
  </si>
  <si>
    <t>stenio1970@alice.it</t>
  </si>
  <si>
    <t>STRIPPOLI</t>
  </si>
  <si>
    <t>CORATO</t>
  </si>
  <si>
    <t>MAMIANI</t>
  </si>
  <si>
    <t>STRGPP00H02C983U</t>
  </si>
  <si>
    <t>3487074205</t>
  </si>
  <si>
    <t>peppestrippoli@icloud.com</t>
  </si>
  <si>
    <t>3471773220</t>
  </si>
  <si>
    <t>STRIPPOLI.MUSTO@GMAIL.COM</t>
  </si>
  <si>
    <t>RICCARDO</t>
  </si>
  <si>
    <t>GCCLNZ00H14G157E</t>
  </si>
  <si>
    <t>MTTNRC00H22G157X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</si>
</sst>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Helvetica-Normal"/>
      <family val="0"/>
    </font>
    <font>
      <b/>
      <sz val="9"/>
      <color indexed="8"/>
      <name val="Helvetica-Normal"/>
      <family val="0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color indexed="10"/>
      <name val="Helvetica-Norm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Helvetica-Normal"/>
      <family val="0"/>
    </font>
    <font>
      <b/>
      <sz val="9"/>
      <color theme="1"/>
      <name val="Helvetica-Normal"/>
      <family val="0"/>
    </font>
    <font>
      <sz val="9"/>
      <color theme="1"/>
      <name val="Calibri"/>
      <family val="2"/>
    </font>
    <font>
      <sz val="9"/>
      <color rgb="FFFF0000"/>
      <name val="Helvetica-Norm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Fill="1" applyAlignment="1" applyProtection="1">
      <alignment/>
      <protection locked="0"/>
    </xf>
    <xf numFmtId="49" fontId="4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0" xfId="0" applyNumberFormat="1" applyFont="1" applyFill="1" applyBorder="1" applyAlignment="1" applyProtection="1">
      <alignment/>
      <protection locked="0"/>
    </xf>
    <xf numFmtId="49" fontId="41" fillId="0" borderId="0" xfId="0" applyNumberFormat="1" applyFont="1" applyFill="1" applyAlignment="1" applyProtection="1">
      <alignment horizontal="center" vertical="center" wrapText="1"/>
      <protection locked="0"/>
    </xf>
    <xf numFmtId="49" fontId="40" fillId="0" borderId="0" xfId="0" applyNumberFormat="1" applyFont="1" applyFill="1" applyAlignment="1" applyProtection="1">
      <alignment/>
      <protection locked="0"/>
    </xf>
    <xf numFmtId="164" fontId="40" fillId="0" borderId="0" xfId="0" applyNumberFormat="1" applyFont="1" applyFill="1" applyAlignment="1" applyProtection="1">
      <alignment/>
      <protection locked="0"/>
    </xf>
    <xf numFmtId="4" fontId="40" fillId="0" borderId="0" xfId="0" applyNumberFormat="1" applyFont="1" applyFill="1" applyAlignment="1" applyProtection="1">
      <alignment/>
      <protection locked="0"/>
    </xf>
    <xf numFmtId="4" fontId="42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" fontId="40" fillId="0" borderId="0" xfId="0" applyNumberFormat="1" applyFont="1" applyFill="1" applyAlignment="1" applyProtection="1">
      <alignment/>
      <protection/>
    </xf>
    <xf numFmtId="4" fontId="41" fillId="0" borderId="0" xfId="0" applyNumberFormat="1" applyFont="1" applyFill="1" applyAlignment="1" applyProtection="1">
      <alignment/>
      <protection/>
    </xf>
    <xf numFmtId="0" fontId="40" fillId="33" borderId="0" xfId="0" applyFont="1" applyFill="1" applyAlignment="1" applyProtection="1">
      <alignment/>
      <protection locked="0"/>
    </xf>
    <xf numFmtId="49" fontId="41" fillId="33" borderId="0" xfId="0" applyNumberFormat="1" applyFont="1" applyFill="1" applyAlignment="1" applyProtection="1">
      <alignment horizontal="center" vertical="center" wrapText="1"/>
      <protection locked="0"/>
    </xf>
    <xf numFmtId="4" fontId="40" fillId="33" borderId="0" xfId="0" applyNumberFormat="1" applyFont="1" applyFill="1" applyAlignment="1" applyProtection="1">
      <alignment/>
      <protection locked="0"/>
    </xf>
    <xf numFmtId="3" fontId="40" fillId="34" borderId="0" xfId="0" applyNumberFormat="1" applyFont="1" applyFill="1" applyAlignment="1" applyProtection="1">
      <alignment wrapText="1"/>
      <protection/>
    </xf>
    <xf numFmtId="4" fontId="0" fillId="34" borderId="0" xfId="0" applyNumberFormat="1" applyFill="1" applyAlignment="1" applyProtection="1">
      <alignment/>
      <protection/>
    </xf>
    <xf numFmtId="4" fontId="40" fillId="34" borderId="0" xfId="0" applyNumberFormat="1" applyFont="1" applyFill="1" applyAlignment="1" applyProtection="1">
      <alignment/>
      <protection/>
    </xf>
    <xf numFmtId="4" fontId="41" fillId="34" borderId="0" xfId="0" applyNumberFormat="1" applyFont="1" applyFill="1" applyAlignment="1" applyProtection="1">
      <alignment/>
      <protection/>
    </xf>
    <xf numFmtId="0" fontId="40" fillId="34" borderId="0" xfId="0" applyFont="1" applyFill="1" applyAlignment="1" applyProtection="1">
      <alignment/>
      <protection/>
    </xf>
    <xf numFmtId="49" fontId="41" fillId="34" borderId="0" xfId="0" applyNumberFormat="1" applyFont="1" applyFill="1" applyAlignment="1" applyProtection="1">
      <alignment horizontal="center" vertical="center" wrapText="1"/>
      <protection/>
    </xf>
    <xf numFmtId="164" fontId="40" fillId="34" borderId="0" xfId="0" applyNumberFormat="1" applyFont="1" applyFill="1" applyAlignment="1" applyProtection="1">
      <alignment/>
      <protection/>
    </xf>
    <xf numFmtId="49" fontId="41" fillId="34" borderId="0" xfId="0" applyNumberFormat="1" applyFont="1" applyFill="1" applyBorder="1" applyAlignment="1" applyProtection="1">
      <alignment horizontal="center" vertical="center" wrapText="1"/>
      <protection/>
    </xf>
    <xf numFmtId="0" fontId="41" fillId="34" borderId="0" xfId="0" applyFont="1" applyFill="1" applyAlignment="1" applyProtection="1">
      <alignment/>
      <protection/>
    </xf>
    <xf numFmtId="4" fontId="0" fillId="34" borderId="0" xfId="0" applyNumberForma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49" fontId="41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49" fontId="41" fillId="0" borderId="0" xfId="0" applyNumberFormat="1" applyFont="1" applyFill="1" applyAlignment="1" applyProtection="1">
      <alignment horizontal="center" vertical="center" wrapText="1"/>
      <protection/>
    </xf>
    <xf numFmtId="49" fontId="27" fillId="0" borderId="0" xfId="36" applyNumberFormat="1" applyFill="1" applyAlignment="1" applyProtection="1">
      <alignment/>
      <protection locked="0"/>
    </xf>
    <xf numFmtId="49" fontId="40" fillId="35" borderId="0" xfId="0" applyNumberFormat="1" applyFont="1" applyFill="1" applyAlignment="1" applyProtection="1">
      <alignment/>
      <protection locked="0"/>
    </xf>
    <xf numFmtId="49" fontId="40" fillId="9" borderId="0" xfId="0" applyNumberFormat="1" applyFont="1" applyFill="1" applyAlignment="1" applyProtection="1">
      <alignment/>
      <protection locked="0"/>
    </xf>
    <xf numFmtId="49" fontId="40" fillId="36" borderId="0" xfId="0" applyNumberFormat="1" applyFont="1" applyFill="1" applyAlignment="1" applyProtection="1">
      <alignment/>
      <protection locked="0"/>
    </xf>
    <xf numFmtId="49" fontId="43" fillId="0" borderId="0" xfId="0" applyNumberFormat="1" applyFont="1" applyFill="1" applyAlignment="1" applyProtection="1">
      <alignment/>
      <protection locked="0"/>
    </xf>
    <xf numFmtId="49" fontId="43" fillId="37" borderId="0" xfId="0" applyNumberFormat="1" applyFont="1" applyFill="1" applyAlignment="1" applyProtection="1">
      <alignment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cla808@gmail.com" TargetMode="External" /><Relationship Id="rId2" Type="http://schemas.openxmlformats.org/officeDocument/2006/relationships/hyperlink" Target="mailto:armando.corso@gmail.com" TargetMode="External" /><Relationship Id="rId3" Type="http://schemas.openxmlformats.org/officeDocument/2006/relationships/hyperlink" Target="mailto:cristinaripanti3@gmail.com" TargetMode="External" /><Relationship Id="rId4" Type="http://schemas.openxmlformats.org/officeDocument/2006/relationships/hyperlink" Target="mailto:antonio_pandolfi@live.it" TargetMode="External" /><Relationship Id="rId5" Type="http://schemas.openxmlformats.org/officeDocument/2006/relationships/hyperlink" Target="mailto:lorenzogiacchetta@gmail.com" TargetMode="External" /><Relationship Id="rId6" Type="http://schemas.openxmlformats.org/officeDocument/2006/relationships/hyperlink" Target="mailto:ABDENBI1967@HOTMAIL.IT" TargetMode="External" /><Relationship Id="rId7" Type="http://schemas.openxmlformats.org/officeDocument/2006/relationships/hyperlink" Target="mailto:andrew26fe@gmail.com" TargetMode="External" /><Relationship Id="rId8" Type="http://schemas.openxmlformats.org/officeDocument/2006/relationships/hyperlink" Target="mailto:mario.ferraioli@libero.it" TargetMode="External" /><Relationship Id="rId9" Type="http://schemas.openxmlformats.org/officeDocument/2006/relationships/hyperlink" Target="mailto:elpidioamegan@yahoo.it" TargetMode="External" /><Relationship Id="rId10" Type="http://schemas.openxmlformats.org/officeDocument/2006/relationships/hyperlink" Target="mailto:ganyo_13@yahoo.fr" TargetMode="External" /><Relationship Id="rId11" Type="http://schemas.openxmlformats.org/officeDocument/2006/relationships/hyperlink" Target="mailto:sasaiannelli@hotmail.it" TargetMode="External" /><Relationship Id="rId12" Type="http://schemas.openxmlformats.org/officeDocument/2006/relationships/hyperlink" Target="mailto:ANGY1912@LIVE.IT" TargetMode="External" /><Relationship Id="rId13" Type="http://schemas.openxmlformats.org/officeDocument/2006/relationships/hyperlink" Target="mailto:gabri.zitti@hotmail.it" TargetMode="External" /><Relationship Id="rId14" Type="http://schemas.openxmlformats.org/officeDocument/2006/relationships/hyperlink" Target="mailto:ale.luconi99@gamil.com" TargetMode="External" /><Relationship Id="rId15" Type="http://schemas.openxmlformats.org/officeDocument/2006/relationships/hyperlink" Target="mailto:alemarty.l@alice.it" TargetMode="External" /><Relationship Id="rId16" Type="http://schemas.openxmlformats.org/officeDocument/2006/relationships/hyperlink" Target="mailto:MAZZ261099@GMAIL.COM" TargetMode="External" /><Relationship Id="rId17" Type="http://schemas.openxmlformats.org/officeDocument/2006/relationships/hyperlink" Target="mailto:ANDREA@SETTECOLLI@COM" TargetMode="External" /><Relationship Id="rId18" Type="http://schemas.openxmlformats.org/officeDocument/2006/relationships/hyperlink" Target="mailto:ENRICOVIRGINI@TISCALI.IT" TargetMode="External" /><Relationship Id="rId19" Type="http://schemas.openxmlformats.org/officeDocument/2006/relationships/hyperlink" Target="mailto:paolovirgini@tiscali.it" TargetMode="External" /><Relationship Id="rId20" Type="http://schemas.openxmlformats.org/officeDocument/2006/relationships/hyperlink" Target="mailto:realdark099@outlook.it" TargetMode="External" /><Relationship Id="rId21" Type="http://schemas.openxmlformats.org/officeDocument/2006/relationships/hyperlink" Target="mailto:pacinipaoloo@gmail.com" TargetMode="External" /><Relationship Id="rId22" Type="http://schemas.openxmlformats.org/officeDocument/2006/relationships/hyperlink" Target="mailto:degiorgilele@gmail.com" TargetMode="External" /><Relationship Id="rId23" Type="http://schemas.openxmlformats.org/officeDocument/2006/relationships/hyperlink" Target="mailto:donatella.salerni@gmail.com" TargetMode="External" /><Relationship Id="rId24" Type="http://schemas.openxmlformats.org/officeDocument/2006/relationships/hyperlink" Target="mailto:mori.beatrice3@gmail.com" TargetMode="External" /><Relationship Id="rId25" Type="http://schemas.openxmlformats.org/officeDocument/2006/relationships/hyperlink" Target="mailto:IROM1@YAHOO.IT" TargetMode="External" /><Relationship Id="rId26" Type="http://schemas.openxmlformats.org/officeDocument/2006/relationships/hyperlink" Target="mailto:neagu.riccardo23@gmail.com" TargetMode="External" /><Relationship Id="rId27" Type="http://schemas.openxmlformats.org/officeDocument/2006/relationships/hyperlink" Target="mailto:f-a-neagu@yahoo.it" TargetMode="External" /><Relationship Id="rId28" Type="http://schemas.openxmlformats.org/officeDocument/2006/relationships/hyperlink" Target="mailto:D.MAGGIORI2010@LIBERO.IT" TargetMode="External" /><Relationship Id="rId29" Type="http://schemas.openxmlformats.org/officeDocument/2006/relationships/hyperlink" Target="mailto:mattymaggio0@gmail.com" TargetMode="External" /><Relationship Id="rId30" Type="http://schemas.openxmlformats.org/officeDocument/2006/relationships/hyperlink" Target="mailto:damianosky555@gmail.com" TargetMode="External" /><Relationship Id="rId31" Type="http://schemas.openxmlformats.org/officeDocument/2006/relationships/hyperlink" Target="mailto:MERCANTISTEFANO@ALICE.IT" TargetMode="External" /><Relationship Id="rId32" Type="http://schemas.openxmlformats.org/officeDocument/2006/relationships/hyperlink" Target="mailto:diegogiuliodoro@gmail.com" TargetMode="External" /><Relationship Id="rId33" Type="http://schemas.openxmlformats.org/officeDocument/2006/relationships/hyperlink" Target="mailto:mauriziogiuliodoro@libero.it" TargetMode="External" /><Relationship Id="rId34" Type="http://schemas.openxmlformats.org/officeDocument/2006/relationships/hyperlink" Target="mailto:antongion@cheapnet.it" TargetMode="External" /><Relationship Id="rId35" Type="http://schemas.openxmlformats.org/officeDocument/2006/relationships/hyperlink" Target="mailto:RIZZOPOTENZA@VIRGILIO.IT" TargetMode="External" /><Relationship Id="rId36" Type="http://schemas.openxmlformats.org/officeDocument/2006/relationships/hyperlink" Target="mailto:axagor65@hotmail.it" TargetMode="External" /><Relationship Id="rId37" Type="http://schemas.openxmlformats.org/officeDocument/2006/relationships/hyperlink" Target="mailto:ghost-sav21@gmail.com" TargetMode="External" /><Relationship Id="rId38" Type="http://schemas.openxmlformats.org/officeDocument/2006/relationships/hyperlink" Target="mailto:DRACKMON@VIRGILIO.IT" TargetMode="External" /><Relationship Id="rId39" Type="http://schemas.openxmlformats.org/officeDocument/2006/relationships/hyperlink" Target="mailto:renato@sassineri.it" TargetMode="External" /><Relationship Id="rId40" Type="http://schemas.openxmlformats.org/officeDocument/2006/relationships/hyperlink" Target="mailto:DIEGO.VACCARINI@GMAIL.COM" TargetMode="External" /><Relationship Id="rId41" Type="http://schemas.openxmlformats.org/officeDocument/2006/relationships/hyperlink" Target="mailto:ADRIANO.V@INWIND.IT" TargetMode="External" /><Relationship Id="rId42" Type="http://schemas.openxmlformats.org/officeDocument/2006/relationships/hyperlink" Target="mailto:riccardo.benaldi99@gmail.com" TargetMode="External" /><Relationship Id="rId43" Type="http://schemas.openxmlformats.org/officeDocument/2006/relationships/hyperlink" Target="mailto:clelia.martini@sanita.marche.it" TargetMode="External" /><Relationship Id="rId44" Type="http://schemas.openxmlformats.org/officeDocument/2006/relationships/hyperlink" Target="mailto:FRANCESCO_BONIFAZI@HOTMAIL.IT" TargetMode="External" /><Relationship Id="rId45" Type="http://schemas.openxmlformats.org/officeDocument/2006/relationships/hyperlink" Target="mailto:massimobonifazi@alice.it" TargetMode="External" /><Relationship Id="rId46" Type="http://schemas.openxmlformats.org/officeDocument/2006/relationships/hyperlink" Target="mailto:memimaraschio@yahoo.it" TargetMode="External" /><Relationship Id="rId47" Type="http://schemas.openxmlformats.org/officeDocument/2006/relationships/hyperlink" Target="mailto:gessica.maraschio@yahoo.it" TargetMode="External" /><Relationship Id="rId48" Type="http://schemas.openxmlformats.org/officeDocument/2006/relationships/hyperlink" Target="mailto:giorgy263@gmail.com" TargetMode="External" /><Relationship Id="rId49" Type="http://schemas.openxmlformats.org/officeDocument/2006/relationships/hyperlink" Target="mailto:nrcmtt@hotmail.com" TargetMode="External" /><Relationship Id="rId50" Type="http://schemas.openxmlformats.org/officeDocument/2006/relationships/hyperlink" Target="mailto:matteucci.mmg@libero.it" TargetMode="External" /><Relationship Id="rId51" Type="http://schemas.openxmlformats.org/officeDocument/2006/relationships/hyperlink" Target="mailto:abdel20069@gmail.com" TargetMode="External" /><Relationship Id="rId52" Type="http://schemas.openxmlformats.org/officeDocument/2006/relationships/hyperlink" Target="mailto:ENZOARIANTE24@GMAIL.COM" TargetMode="External" /><Relationship Id="rId53" Type="http://schemas.openxmlformats.org/officeDocument/2006/relationships/hyperlink" Target="mailto:TERRYCIOTOLA@GMAIL.COM" TargetMode="External" /><Relationship Id="rId54" Type="http://schemas.openxmlformats.org/officeDocument/2006/relationships/hyperlink" Target="mailto:JEFFREY2015@HOTMAIL.COM" TargetMode="External" /><Relationship Id="rId55" Type="http://schemas.openxmlformats.org/officeDocument/2006/relationships/hyperlink" Target="mailto:JEFFREY2009@LIVE.IT" TargetMode="External" /><Relationship Id="rId56" Type="http://schemas.openxmlformats.org/officeDocument/2006/relationships/hyperlink" Target="mailto:DAVIDE@GIRORI.NET" TargetMode="External" /><Relationship Id="rId57" Type="http://schemas.openxmlformats.org/officeDocument/2006/relationships/hyperlink" Target="mailto:GINO@GIRORI.NET" TargetMode="External" /><Relationship Id="rId58" Type="http://schemas.openxmlformats.org/officeDocument/2006/relationships/hyperlink" Target="mailto:giacomozit@gmail.com" TargetMode="External" /><Relationship Id="rId59" Type="http://schemas.openxmlformats.org/officeDocument/2006/relationships/hyperlink" Target="mailto:zitti.bruno@gmail.com" TargetMode="External" /><Relationship Id="rId60" Type="http://schemas.openxmlformats.org/officeDocument/2006/relationships/hyperlink" Target="mailto:supergian51@gmail.com" TargetMode="External" /><Relationship Id="rId61" Type="http://schemas.openxmlformats.org/officeDocument/2006/relationships/hyperlink" Target="mailto:postabaldazzi@gmail.com" TargetMode="External" /><Relationship Id="rId62" Type="http://schemas.openxmlformats.org/officeDocument/2006/relationships/hyperlink" Target="mailto:niccolodurante@libero.it" TargetMode="External" /><Relationship Id="rId63" Type="http://schemas.openxmlformats.org/officeDocument/2006/relationships/hyperlink" Target="mailto:tiziana720@tiscali.it" TargetMode="External" /><Relationship Id="rId64" Type="http://schemas.openxmlformats.org/officeDocument/2006/relationships/hyperlink" Target="mailto:alestep174@gmail.com" TargetMode="External" /><Relationship Id="rId65" Type="http://schemas.openxmlformats.org/officeDocument/2006/relationships/hyperlink" Target="mailto:andreapaolini103@gmail.com" TargetMode="External" /><Relationship Id="rId66" Type="http://schemas.openxmlformats.org/officeDocument/2006/relationships/hyperlink" Target="mailto:giuseppebaldinelli@gmail.com" TargetMode="External" /><Relationship Id="rId67" Type="http://schemas.openxmlformats.org/officeDocument/2006/relationships/hyperlink" Target="mailto:baldinellifabio@gmail.com" TargetMode="External" /><Relationship Id="rId68" Type="http://schemas.openxmlformats.org/officeDocument/2006/relationships/hyperlink" Target="mailto:FRNCQNTRS@GMAIL.COM" TargetMode="External" /><Relationship Id="rId69" Type="http://schemas.openxmlformats.org/officeDocument/2006/relationships/hyperlink" Target="mailto:emanuel_italia@live.it" TargetMode="External" /><Relationship Id="rId70" Type="http://schemas.openxmlformats.org/officeDocument/2006/relationships/hyperlink" Target="mailto:augelloangelo@gmail.com" TargetMode="External" /><Relationship Id="rId71" Type="http://schemas.openxmlformats.org/officeDocument/2006/relationships/hyperlink" Target="mailto:luisa.soccio@gmail.com" TargetMode="External" /><Relationship Id="rId72" Type="http://schemas.openxmlformats.org/officeDocument/2006/relationships/hyperlink" Target="mailto:tobia.ottavianelli@fastweb.it" TargetMode="External" /><Relationship Id="rId73" Type="http://schemas.openxmlformats.org/officeDocument/2006/relationships/hyperlink" Target="mailto:davideottavianelli@alice.it" TargetMode="External" /><Relationship Id="rId74" Type="http://schemas.openxmlformats.org/officeDocument/2006/relationships/hyperlink" Target="mailto:arbuzoo50@gmail.com" TargetMode="External" /><Relationship Id="rId75" Type="http://schemas.openxmlformats.org/officeDocument/2006/relationships/hyperlink" Target="mailto:antoine.arbuatti@tiscali.it" TargetMode="External" /><Relationship Id="rId76" Type="http://schemas.openxmlformats.org/officeDocument/2006/relationships/hyperlink" Target="mailto:gaia.bors@gmaol.com" TargetMode="External" /><Relationship Id="rId77" Type="http://schemas.openxmlformats.org/officeDocument/2006/relationships/hyperlink" Target="mailto:stenio1970@alice.it" TargetMode="External" /><Relationship Id="rId78" Type="http://schemas.openxmlformats.org/officeDocument/2006/relationships/hyperlink" Target="mailto:peppestrippoli@icloud.com" TargetMode="External" /><Relationship Id="rId79" Type="http://schemas.openxmlformats.org/officeDocument/2006/relationships/hyperlink" Target="mailto:STRIPPOLI.MUSTO@GMAIL.COM" TargetMode="External" /><Relationship Id="rId8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51"/>
  <sheetViews>
    <sheetView tabSelected="1" zoomScaleSheetLayoutView="85" zoomScalePageLayoutView="0" workbookViewId="0" topLeftCell="A12">
      <selection activeCell="A16" sqref="A16"/>
    </sheetView>
  </sheetViews>
  <sheetFormatPr defaultColWidth="9.140625" defaultRowHeight="15"/>
  <cols>
    <col min="1" max="1" width="15.421875" style="1" customWidth="1"/>
    <col min="2" max="2" width="12.421875" style="1" customWidth="1"/>
    <col min="3" max="3" width="11.421875" style="1" hidden="1" customWidth="1"/>
    <col min="4" max="4" width="7.8515625" style="1" hidden="1" customWidth="1"/>
    <col min="5" max="5" width="10.7109375" style="1" hidden="1" customWidth="1"/>
    <col min="6" max="6" width="5.57421875" style="19" customWidth="1"/>
    <col min="7" max="7" width="15.28125" style="1" customWidth="1"/>
    <col min="8" max="8" width="5.00390625" style="12" hidden="1" customWidth="1"/>
    <col min="9" max="9" width="18.7109375" style="1" hidden="1" customWidth="1"/>
    <col min="10" max="10" width="2.7109375" style="1" hidden="1" customWidth="1"/>
    <col min="11" max="11" width="9.57421875" style="1" hidden="1" customWidth="1"/>
    <col min="12" max="12" width="4.421875" style="1" hidden="1" customWidth="1"/>
    <col min="13" max="13" width="7.00390625" style="1" hidden="1" customWidth="1"/>
    <col min="14" max="14" width="14.421875" style="1" hidden="1" customWidth="1"/>
    <col min="15" max="15" width="13.28125" style="1" hidden="1" customWidth="1"/>
    <col min="16" max="16" width="11.7109375" style="1" hidden="1" customWidth="1"/>
    <col min="17" max="17" width="13.28125" style="1" hidden="1" customWidth="1"/>
    <col min="18" max="18" width="20.00390625" style="1" hidden="1" customWidth="1"/>
    <col min="19" max="19" width="10.28125" style="12" hidden="1" customWidth="1"/>
    <col min="20" max="20" width="9.8515625" style="12" hidden="1" customWidth="1"/>
    <col min="21" max="21" width="10.8515625" style="1" customWidth="1"/>
    <col min="22" max="22" width="3.7109375" style="12" customWidth="1"/>
    <col min="23" max="23" width="9.140625" style="1" customWidth="1"/>
    <col min="24" max="24" width="9.7109375" style="1" customWidth="1"/>
    <col min="25" max="25" width="6.00390625" style="1" customWidth="1"/>
    <col min="26" max="26" width="12.00390625" style="12" customWidth="1"/>
    <col min="27" max="27" width="5.28125" style="12" customWidth="1"/>
    <col min="28" max="28" width="6.8515625" style="12" customWidth="1"/>
    <col min="29" max="29" width="5.421875" style="12" customWidth="1"/>
    <col min="30" max="30" width="6.28125" style="12" customWidth="1"/>
    <col min="31" max="31" width="11.28125" style="1" hidden="1" customWidth="1"/>
    <col min="32" max="32" width="8.28125" style="1" customWidth="1"/>
    <col min="33" max="33" width="9.140625" style="9" customWidth="1"/>
    <col min="34" max="34" width="7.00390625" style="29" customWidth="1"/>
    <col min="35" max="35" width="8.8515625" style="25" customWidth="1"/>
    <col min="36" max="36" width="9.140625" style="19" customWidth="1"/>
    <col min="37" max="37" width="11.7109375" style="19" customWidth="1"/>
    <col min="38" max="38" width="9.140625" style="19" customWidth="1"/>
    <col min="39" max="39" width="13.00390625" style="19" customWidth="1"/>
    <col min="40" max="40" width="9.140625" style="19" customWidth="1"/>
    <col min="41" max="41" width="9.140625" style="23" customWidth="1"/>
    <col min="42" max="42" width="10.57421875" style="1" customWidth="1"/>
    <col min="43" max="43" width="9.140625" style="1" customWidth="1"/>
    <col min="44" max="45" width="9.140625" style="30" customWidth="1"/>
    <col min="46" max="46" width="9.140625" style="31" customWidth="1"/>
    <col min="47" max="47" width="9.140625" style="30" customWidth="1"/>
    <col min="48" max="16384" width="9.140625" style="1" customWidth="1"/>
  </cols>
  <sheetData>
    <row r="1" spans="28:35" ht="12" customHeight="1" hidden="1">
      <c r="AB1" s="12" t="s">
        <v>54</v>
      </c>
      <c r="AG1" s="2"/>
      <c r="AH1" s="26"/>
      <c r="AI1" s="22"/>
    </row>
    <row r="2" spans="20:35" ht="12" customHeight="1" hidden="1">
      <c r="T2" s="12" t="s">
        <v>49</v>
      </c>
      <c r="AB2" s="12" t="s">
        <v>55</v>
      </c>
      <c r="AG2" s="3"/>
      <c r="AH2" s="27"/>
      <c r="AI2" s="24"/>
    </row>
    <row r="3" spans="20:35" ht="12" customHeight="1" hidden="1">
      <c r="T3" s="12" t="s">
        <v>64</v>
      </c>
      <c r="AB3" s="12" t="s">
        <v>51</v>
      </c>
      <c r="AG3" s="3"/>
      <c r="AH3" s="27"/>
      <c r="AI3" s="24"/>
    </row>
    <row r="4" spans="20:35" ht="12" customHeight="1" hidden="1">
      <c r="T4" s="12" t="s">
        <v>65</v>
      </c>
      <c r="AB4" s="12" t="s">
        <v>52</v>
      </c>
      <c r="AG4" s="3"/>
      <c r="AH4" s="28"/>
      <c r="AI4" s="16"/>
    </row>
    <row r="5" spans="19:35" ht="12" customHeight="1" hidden="1">
      <c r="S5" s="12" t="s">
        <v>28</v>
      </c>
      <c r="T5" s="12" t="s">
        <v>70</v>
      </c>
      <c r="AB5" s="12" t="s">
        <v>53</v>
      </c>
      <c r="AG5" s="3"/>
      <c r="AH5" s="28"/>
      <c r="AI5" s="16"/>
    </row>
    <row r="6" spans="19:35" ht="12" customHeight="1" hidden="1">
      <c r="S6" s="12" t="s">
        <v>27</v>
      </c>
      <c r="T6" s="12" t="s">
        <v>66</v>
      </c>
      <c r="AB6" s="12" t="s">
        <v>56</v>
      </c>
      <c r="AC6" s="12" t="s">
        <v>35</v>
      </c>
      <c r="AG6" s="3"/>
      <c r="AH6" s="28"/>
      <c r="AI6" s="16"/>
    </row>
    <row r="7" spans="8:35" ht="12" customHeight="1" hidden="1">
      <c r="H7" s="12" t="s">
        <v>22</v>
      </c>
      <c r="S7" s="12" t="s">
        <v>26</v>
      </c>
      <c r="T7" s="12" t="s">
        <v>50</v>
      </c>
      <c r="V7" s="12" t="s">
        <v>29</v>
      </c>
      <c r="Z7" s="12" t="s">
        <v>31</v>
      </c>
      <c r="AA7" s="12" t="s">
        <v>33</v>
      </c>
      <c r="AB7" s="12" t="s">
        <v>57</v>
      </c>
      <c r="AC7" s="12" t="s">
        <v>36</v>
      </c>
      <c r="AD7" s="12" t="s">
        <v>33</v>
      </c>
      <c r="AG7" s="3"/>
      <c r="AH7" s="28"/>
      <c r="AI7" s="16"/>
    </row>
    <row r="8" spans="8:35" ht="12" customHeight="1" hidden="1">
      <c r="H8" s="12" t="s">
        <v>23</v>
      </c>
      <c r="S8" s="12" t="s">
        <v>25</v>
      </c>
      <c r="T8" s="12" t="s">
        <v>67</v>
      </c>
      <c r="V8" s="12" t="s">
        <v>30</v>
      </c>
      <c r="Z8" s="12" t="s">
        <v>32</v>
      </c>
      <c r="AA8" s="12" t="s">
        <v>34</v>
      </c>
      <c r="AB8" s="12" t="s">
        <v>58</v>
      </c>
      <c r="AC8" s="12" t="s">
        <v>37</v>
      </c>
      <c r="AD8" s="12" t="s">
        <v>34</v>
      </c>
      <c r="AG8" s="3"/>
      <c r="AH8" s="28"/>
      <c r="AI8" s="16"/>
    </row>
    <row r="9" spans="20:35" ht="12" customHeight="1" hidden="1">
      <c r="T9" s="12" t="s">
        <v>68</v>
      </c>
      <c r="AB9" s="12" t="s">
        <v>59</v>
      </c>
      <c r="AC9" s="12" t="s">
        <v>72</v>
      </c>
      <c r="AG9" s="3"/>
      <c r="AH9" s="28"/>
      <c r="AI9" s="16"/>
    </row>
    <row r="10" spans="20:35" ht="12" customHeight="1" hidden="1">
      <c r="T10" s="12" t="s">
        <v>69</v>
      </c>
      <c r="AB10" s="12" t="s">
        <v>60</v>
      </c>
      <c r="AG10" s="3"/>
      <c r="AH10" s="28"/>
      <c r="AI10" s="16"/>
    </row>
    <row r="11" spans="28:35" ht="12" customHeight="1" hidden="1">
      <c r="AB11" s="12" t="s">
        <v>61</v>
      </c>
      <c r="AG11" s="3"/>
      <c r="AH11" s="28"/>
      <c r="AI11" s="16"/>
    </row>
    <row r="12" spans="1:47" s="4" customFormat="1" ht="60">
      <c r="A12" s="4" t="s">
        <v>0</v>
      </c>
      <c r="B12" s="4" t="s">
        <v>1</v>
      </c>
      <c r="C12" s="4" t="s">
        <v>2</v>
      </c>
      <c r="D12" s="4" t="s">
        <v>3</v>
      </c>
      <c r="E12" s="4" t="s">
        <v>48</v>
      </c>
      <c r="F12" s="20" t="s">
        <v>47</v>
      </c>
      <c r="G12" s="4" t="s">
        <v>4</v>
      </c>
      <c r="H12" s="13" t="s">
        <v>5</v>
      </c>
      <c r="I12" s="4" t="s">
        <v>6</v>
      </c>
      <c r="J12" s="4" t="s">
        <v>7</v>
      </c>
      <c r="K12" s="4" t="s">
        <v>8</v>
      </c>
      <c r="L12" s="4" t="s">
        <v>24</v>
      </c>
      <c r="M12" s="4" t="s">
        <v>9</v>
      </c>
      <c r="N12" s="4" t="s">
        <v>10</v>
      </c>
      <c r="O12" s="4" t="s">
        <v>11</v>
      </c>
      <c r="P12" s="4" t="s">
        <v>12</v>
      </c>
      <c r="Q12" s="4" t="s">
        <v>62</v>
      </c>
      <c r="R12" s="4" t="s">
        <v>63</v>
      </c>
      <c r="S12" s="13" t="s">
        <v>13</v>
      </c>
      <c r="T12" s="13" t="s">
        <v>38</v>
      </c>
      <c r="U12" s="4" t="s">
        <v>71</v>
      </c>
      <c r="V12" s="13" t="s">
        <v>14</v>
      </c>
      <c r="W12" s="4" t="s">
        <v>15</v>
      </c>
      <c r="X12" s="4" t="s">
        <v>16</v>
      </c>
      <c r="Y12" s="4" t="s">
        <v>17</v>
      </c>
      <c r="Z12" s="13" t="s">
        <v>18</v>
      </c>
      <c r="AA12" s="13" t="s">
        <v>39</v>
      </c>
      <c r="AB12" s="13" t="s">
        <v>19</v>
      </c>
      <c r="AC12" s="13" t="s">
        <v>40</v>
      </c>
      <c r="AD12" s="13" t="s">
        <v>20</v>
      </c>
      <c r="AE12" s="4" t="s">
        <v>21</v>
      </c>
      <c r="AF12" s="2" t="s">
        <v>73</v>
      </c>
      <c r="AG12" s="2" t="s">
        <v>80</v>
      </c>
      <c r="AH12" s="26" t="s">
        <v>81</v>
      </c>
      <c r="AI12" s="22" t="s">
        <v>74</v>
      </c>
      <c r="AJ12" s="20" t="s">
        <v>41</v>
      </c>
      <c r="AK12" s="20" t="s">
        <v>42</v>
      </c>
      <c r="AL12" s="20" t="s">
        <v>43</v>
      </c>
      <c r="AM12" s="20" t="s">
        <v>44</v>
      </c>
      <c r="AN12" s="20" t="s">
        <v>45</v>
      </c>
      <c r="AO12" s="20" t="s">
        <v>46</v>
      </c>
      <c r="AP12" s="4" t="s">
        <v>75</v>
      </c>
      <c r="AQ12" s="4" t="s">
        <v>76</v>
      </c>
      <c r="AR12" s="32" t="s">
        <v>77</v>
      </c>
      <c r="AS12" s="32" t="s">
        <v>78</v>
      </c>
      <c r="AT12" s="32" t="s">
        <v>46</v>
      </c>
      <c r="AU12" s="32" t="s">
        <v>79</v>
      </c>
    </row>
    <row r="13" spans="1:47" ht="15">
      <c r="A13" s="34" t="s">
        <v>408</v>
      </c>
      <c r="B13" s="34" t="s">
        <v>409</v>
      </c>
      <c r="C13" s="5" t="s">
        <v>99</v>
      </c>
      <c r="D13" s="6">
        <v>36791</v>
      </c>
      <c r="E13" s="6">
        <v>43076</v>
      </c>
      <c r="F13" s="15">
        <f aca="true" t="shared" si="0" ref="F13:F55">_XLL.FRAZIONE.ANNO(E13,D13)</f>
        <v>17.208333333333332</v>
      </c>
      <c r="G13" s="5" t="s">
        <v>85</v>
      </c>
      <c r="H13" s="12" t="s">
        <v>22</v>
      </c>
      <c r="I13" s="5" t="s">
        <v>132</v>
      </c>
      <c r="J13" s="5" t="s">
        <v>410</v>
      </c>
      <c r="K13" s="5" t="s">
        <v>84</v>
      </c>
      <c r="L13" s="5" t="s">
        <v>89</v>
      </c>
      <c r="M13" s="1">
        <v>60027</v>
      </c>
      <c r="N13" s="1" t="s">
        <v>411</v>
      </c>
      <c r="O13" s="5" t="s">
        <v>412</v>
      </c>
      <c r="P13" s="33" t="s">
        <v>413</v>
      </c>
      <c r="Q13" s="5" t="s">
        <v>414</v>
      </c>
      <c r="R13" s="33" t="s">
        <v>415</v>
      </c>
      <c r="S13" s="12" t="s">
        <v>25</v>
      </c>
      <c r="T13" s="12" t="s">
        <v>69</v>
      </c>
      <c r="U13" s="1" t="s">
        <v>193</v>
      </c>
      <c r="V13" s="12" t="s">
        <v>30</v>
      </c>
      <c r="W13" s="1" t="s">
        <v>223</v>
      </c>
      <c r="X13" s="1" t="s">
        <v>96</v>
      </c>
      <c r="Y13" s="7">
        <v>8.27</v>
      </c>
      <c r="Z13" s="12" t="s">
        <v>31</v>
      </c>
      <c r="AD13" s="14" t="s">
        <v>33</v>
      </c>
      <c r="AE13" s="7">
        <v>6511.79</v>
      </c>
      <c r="AF13" s="7">
        <v>15</v>
      </c>
      <c r="AG13" s="9">
        <v>9</v>
      </c>
      <c r="AH13" s="28">
        <f aca="true" t="shared" si="1" ref="AH13:AH55">IF(AG13&lt;=3,0,IF(AG13&lt;=7,1,IF(AG13&lt;=11,2,IF(AG13&lt;=15,3,IF(AG13&lt;=19,4,IF(AG13&gt;=20,5))))))</f>
        <v>2</v>
      </c>
      <c r="AI13" s="16">
        <f aca="true" t="shared" si="2" ref="AI13:AI55">(AF13-AH13)/25*10</f>
        <v>5.2</v>
      </c>
      <c r="AJ13" s="17">
        <f aca="true" t="shared" si="3" ref="AJ13:AJ55">Y13*0.2*10</f>
        <v>16.54</v>
      </c>
      <c r="AK13" s="17">
        <f aca="true" t="shared" si="4" ref="AK13:AK55">IF(Z13="PROMOSSO",5,IF(AND(Z13="PROMOSSO CON DEBITO"),0,))</f>
        <v>5</v>
      </c>
      <c r="AL13" s="17">
        <f aca="true" t="shared" si="5" ref="AL13:AL55">IF(AD13="NO",0,IF(AE13&lt;=7000,5,IF(AE13&lt;=15000,3,IF(AE13&lt;=25000,1,0))))</f>
        <v>5</v>
      </c>
      <c r="AM13" s="17">
        <f aca="true" t="shared" si="6" ref="AM13:AM44">IF(AA13="NO",0,IF(AC13="B1",3,IF(AC13="B2",5,IF(AC13="C1",5,IF(AC13="C2",5,0)))))</f>
        <v>0</v>
      </c>
      <c r="AN13" s="17">
        <f aca="true" t="shared" si="7" ref="AN13:AN44">IF(V13="IV",5,IF(V13="III",0,))</f>
        <v>5</v>
      </c>
      <c r="AO13" s="18">
        <f aca="true" t="shared" si="8" ref="AO13:AO44">AI13+AJ13+AK13+AL13+AM13+AN13</f>
        <v>36.739999999999995</v>
      </c>
      <c r="AP13" s="7"/>
      <c r="AQ13" s="7"/>
      <c r="AR13" s="10">
        <f aca="true" t="shared" si="9" ref="AR13:AR44">AP13*1</f>
        <v>0</v>
      </c>
      <c r="AS13" s="10">
        <f aca="true" t="shared" si="10" ref="AS13:AS44">AQ13*4</f>
        <v>0</v>
      </c>
      <c r="AT13" s="11">
        <f aca="true" t="shared" si="11" ref="AT13:AT44">AR13+AS13</f>
        <v>0</v>
      </c>
      <c r="AU13" s="11">
        <f aca="true" t="shared" si="12" ref="AU13:AU44">AO13+AT13</f>
        <v>36.739999999999995</v>
      </c>
    </row>
    <row r="14" spans="1:47" ht="15">
      <c r="A14" s="34" t="s">
        <v>204</v>
      </c>
      <c r="B14" s="34" t="s">
        <v>205</v>
      </c>
      <c r="C14" s="5" t="s">
        <v>84</v>
      </c>
      <c r="D14" s="6">
        <v>36214</v>
      </c>
      <c r="E14" s="6">
        <v>43076</v>
      </c>
      <c r="F14" s="15">
        <f t="shared" si="0"/>
        <v>18.788888888888888</v>
      </c>
      <c r="G14" s="5" t="s">
        <v>85</v>
      </c>
      <c r="H14" s="12" t="s">
        <v>22</v>
      </c>
      <c r="I14" s="5" t="s">
        <v>206</v>
      </c>
      <c r="J14" s="5" t="s">
        <v>217</v>
      </c>
      <c r="K14" s="5" t="s">
        <v>84</v>
      </c>
      <c r="L14" s="5" t="s">
        <v>89</v>
      </c>
      <c r="M14" s="1">
        <v>60027</v>
      </c>
      <c r="N14" s="1" t="s">
        <v>207</v>
      </c>
      <c r="O14" s="5" t="s">
        <v>208</v>
      </c>
      <c r="P14" s="33" t="s">
        <v>209</v>
      </c>
      <c r="Q14" s="5" t="s">
        <v>210</v>
      </c>
      <c r="R14" s="33" t="s">
        <v>211</v>
      </c>
      <c r="S14" s="12" t="s">
        <v>25</v>
      </c>
      <c r="T14" s="12" t="s">
        <v>69</v>
      </c>
      <c r="U14" s="1" t="s">
        <v>193</v>
      </c>
      <c r="V14" s="12" t="s">
        <v>30</v>
      </c>
      <c r="W14" s="1" t="s">
        <v>194</v>
      </c>
      <c r="X14" s="1" t="s">
        <v>96</v>
      </c>
      <c r="Y14" s="7">
        <v>9.36</v>
      </c>
      <c r="Z14" s="12" t="s">
        <v>31</v>
      </c>
      <c r="AD14" s="14" t="s">
        <v>34</v>
      </c>
      <c r="AE14" s="7"/>
      <c r="AF14" s="7">
        <v>20</v>
      </c>
      <c r="AG14" s="3">
        <v>5</v>
      </c>
      <c r="AH14" s="28">
        <f t="shared" si="1"/>
        <v>1</v>
      </c>
      <c r="AI14" s="16">
        <f t="shared" si="2"/>
        <v>7.6</v>
      </c>
      <c r="AJ14" s="17">
        <f t="shared" si="3"/>
        <v>18.72</v>
      </c>
      <c r="AK14" s="17">
        <f t="shared" si="4"/>
        <v>5</v>
      </c>
      <c r="AL14" s="17">
        <f t="shared" si="5"/>
        <v>0</v>
      </c>
      <c r="AM14" s="17">
        <f t="shared" si="6"/>
        <v>0</v>
      </c>
      <c r="AN14" s="17">
        <f t="shared" si="7"/>
        <v>5</v>
      </c>
      <c r="AO14" s="18">
        <f t="shared" si="8"/>
        <v>36.32</v>
      </c>
      <c r="AP14" s="7"/>
      <c r="AQ14" s="7"/>
      <c r="AR14" s="10">
        <f t="shared" si="9"/>
        <v>0</v>
      </c>
      <c r="AS14" s="10">
        <f t="shared" si="10"/>
        <v>0</v>
      </c>
      <c r="AT14" s="11">
        <f t="shared" si="11"/>
        <v>0</v>
      </c>
      <c r="AU14" s="11">
        <f t="shared" si="12"/>
        <v>36.32</v>
      </c>
    </row>
    <row r="15" spans="1:47" ht="15">
      <c r="A15" s="35" t="s">
        <v>233</v>
      </c>
      <c r="B15" s="35" t="s">
        <v>234</v>
      </c>
      <c r="C15" s="5" t="s">
        <v>84</v>
      </c>
      <c r="D15" s="6">
        <v>36650</v>
      </c>
      <c r="E15" s="6">
        <v>43076</v>
      </c>
      <c r="F15" s="15">
        <f t="shared" si="0"/>
        <v>17.591666666666665</v>
      </c>
      <c r="G15" s="5" t="s">
        <v>85</v>
      </c>
      <c r="H15" s="12" t="s">
        <v>22</v>
      </c>
      <c r="I15" s="5" t="s">
        <v>235</v>
      </c>
      <c r="J15" s="5" t="s">
        <v>236</v>
      </c>
      <c r="K15" s="5" t="s">
        <v>84</v>
      </c>
      <c r="L15" s="5" t="s">
        <v>89</v>
      </c>
      <c r="M15" s="1">
        <v>60027</v>
      </c>
      <c r="N15" s="1" t="s">
        <v>237</v>
      </c>
      <c r="O15" s="5" t="s">
        <v>238</v>
      </c>
      <c r="P15" s="33" t="s">
        <v>239</v>
      </c>
      <c r="Q15" s="5" t="s">
        <v>240</v>
      </c>
      <c r="R15" s="33" t="s">
        <v>241</v>
      </c>
      <c r="S15" s="12" t="s">
        <v>25</v>
      </c>
      <c r="T15" s="12" t="s">
        <v>69</v>
      </c>
      <c r="U15" s="1" t="s">
        <v>242</v>
      </c>
      <c r="V15" s="12" t="s">
        <v>30</v>
      </c>
      <c r="W15" s="1" t="s">
        <v>243</v>
      </c>
      <c r="X15" s="1" t="s">
        <v>96</v>
      </c>
      <c r="Y15" s="7">
        <v>8.33</v>
      </c>
      <c r="Z15" s="12" t="s">
        <v>31</v>
      </c>
      <c r="AD15" s="14" t="s">
        <v>33</v>
      </c>
      <c r="AE15" s="7">
        <v>15660.56</v>
      </c>
      <c r="AF15" s="7">
        <v>19</v>
      </c>
      <c r="AG15" s="3">
        <v>6</v>
      </c>
      <c r="AH15" s="28">
        <f t="shared" si="1"/>
        <v>1</v>
      </c>
      <c r="AI15" s="16">
        <f t="shared" si="2"/>
        <v>7.199999999999999</v>
      </c>
      <c r="AJ15" s="17">
        <f t="shared" si="3"/>
        <v>16.66</v>
      </c>
      <c r="AK15" s="17">
        <f t="shared" si="4"/>
        <v>5</v>
      </c>
      <c r="AL15" s="17">
        <f t="shared" si="5"/>
        <v>1</v>
      </c>
      <c r="AM15" s="17">
        <f t="shared" si="6"/>
        <v>0</v>
      </c>
      <c r="AN15" s="17">
        <f t="shared" si="7"/>
        <v>5</v>
      </c>
      <c r="AO15" s="18">
        <f t="shared" si="8"/>
        <v>34.86</v>
      </c>
      <c r="AP15" s="7"/>
      <c r="AQ15" s="7"/>
      <c r="AR15" s="10">
        <f t="shared" si="9"/>
        <v>0</v>
      </c>
      <c r="AS15" s="10">
        <f t="shared" si="10"/>
        <v>0</v>
      </c>
      <c r="AT15" s="11">
        <f t="shared" si="11"/>
        <v>0</v>
      </c>
      <c r="AU15" s="11">
        <f t="shared" si="12"/>
        <v>34.86</v>
      </c>
    </row>
    <row r="16" spans="1:47" ht="15">
      <c r="A16" s="34" t="s">
        <v>299</v>
      </c>
      <c r="B16" s="34" t="s">
        <v>264</v>
      </c>
      <c r="C16" s="5" t="s">
        <v>99</v>
      </c>
      <c r="D16" s="6">
        <v>36799</v>
      </c>
      <c r="E16" s="6">
        <v>43076</v>
      </c>
      <c r="F16" s="15">
        <f t="shared" si="0"/>
        <v>17.18611111111111</v>
      </c>
      <c r="G16" s="5" t="s">
        <v>85</v>
      </c>
      <c r="H16" s="12" t="s">
        <v>22</v>
      </c>
      <c r="I16" s="5" t="s">
        <v>121</v>
      </c>
      <c r="J16" s="5" t="s">
        <v>300</v>
      </c>
      <c r="K16" s="5" t="s">
        <v>84</v>
      </c>
      <c r="L16" s="5" t="s">
        <v>89</v>
      </c>
      <c r="M16" s="1">
        <v>60027</v>
      </c>
      <c r="N16" s="1" t="s">
        <v>301</v>
      </c>
      <c r="O16" s="5" t="s">
        <v>302</v>
      </c>
      <c r="P16" s="33" t="s">
        <v>303</v>
      </c>
      <c r="Q16" s="5" t="s">
        <v>304</v>
      </c>
      <c r="R16" s="33" t="s">
        <v>305</v>
      </c>
      <c r="S16" s="12" t="s">
        <v>25</v>
      </c>
      <c r="T16" s="12" t="s">
        <v>69</v>
      </c>
      <c r="U16" s="1" t="s">
        <v>193</v>
      </c>
      <c r="V16" s="12" t="s">
        <v>30</v>
      </c>
      <c r="W16" s="1" t="s">
        <v>194</v>
      </c>
      <c r="X16" s="1" t="s">
        <v>96</v>
      </c>
      <c r="Y16" s="7">
        <v>8.36</v>
      </c>
      <c r="Z16" s="12" t="s">
        <v>31</v>
      </c>
      <c r="AD16" s="14" t="s">
        <v>34</v>
      </c>
      <c r="AE16" s="7"/>
      <c r="AF16" s="7">
        <v>20</v>
      </c>
      <c r="AG16" s="3">
        <v>5</v>
      </c>
      <c r="AH16" s="28">
        <f t="shared" si="1"/>
        <v>1</v>
      </c>
      <c r="AI16" s="16">
        <f t="shared" si="2"/>
        <v>7.6</v>
      </c>
      <c r="AJ16" s="17">
        <f t="shared" si="3"/>
        <v>16.72</v>
      </c>
      <c r="AK16" s="17">
        <f t="shared" si="4"/>
        <v>5</v>
      </c>
      <c r="AL16" s="17">
        <f t="shared" si="5"/>
        <v>0</v>
      </c>
      <c r="AM16" s="17">
        <f t="shared" si="6"/>
        <v>0</v>
      </c>
      <c r="AN16" s="17">
        <f t="shared" si="7"/>
        <v>5</v>
      </c>
      <c r="AO16" s="18">
        <f t="shared" si="8"/>
        <v>34.32</v>
      </c>
      <c r="AP16" s="7"/>
      <c r="AQ16" s="7"/>
      <c r="AR16" s="10">
        <f t="shared" si="9"/>
        <v>0</v>
      </c>
      <c r="AS16" s="10">
        <f t="shared" si="10"/>
        <v>0</v>
      </c>
      <c r="AT16" s="11">
        <f t="shared" si="11"/>
        <v>0</v>
      </c>
      <c r="AU16" s="11">
        <f t="shared" si="12"/>
        <v>34.32</v>
      </c>
    </row>
    <row r="17" spans="1:47" ht="15">
      <c r="A17" s="34" t="s">
        <v>382</v>
      </c>
      <c r="B17" s="34" t="s">
        <v>383</v>
      </c>
      <c r="C17" s="5" t="s">
        <v>99</v>
      </c>
      <c r="D17" s="6">
        <v>36744</v>
      </c>
      <c r="E17" s="6">
        <v>43076</v>
      </c>
      <c r="F17" s="15">
        <f t="shared" si="0"/>
        <v>17.336111111111112</v>
      </c>
      <c r="G17" s="5" t="s">
        <v>85</v>
      </c>
      <c r="H17" s="12" t="s">
        <v>22</v>
      </c>
      <c r="I17" s="5" t="s">
        <v>273</v>
      </c>
      <c r="J17" s="5" t="s">
        <v>274</v>
      </c>
      <c r="K17" s="5" t="s">
        <v>88</v>
      </c>
      <c r="L17" s="5" t="s">
        <v>89</v>
      </c>
      <c r="M17" s="1">
        <v>60022</v>
      </c>
      <c r="N17" s="1" t="s">
        <v>384</v>
      </c>
      <c r="O17" s="5" t="s">
        <v>385</v>
      </c>
      <c r="P17" s="33" t="s">
        <v>386</v>
      </c>
      <c r="Q17" s="5" t="s">
        <v>387</v>
      </c>
      <c r="R17" s="33" t="s">
        <v>388</v>
      </c>
      <c r="S17" s="12" t="s">
        <v>25</v>
      </c>
      <c r="T17" s="12" t="s">
        <v>69</v>
      </c>
      <c r="U17" s="1" t="s">
        <v>193</v>
      </c>
      <c r="V17" s="12" t="s">
        <v>30</v>
      </c>
      <c r="W17" s="1" t="s">
        <v>223</v>
      </c>
      <c r="X17" s="1" t="s">
        <v>96</v>
      </c>
      <c r="Y17" s="7">
        <v>7.1</v>
      </c>
      <c r="Z17" s="12" t="s">
        <v>31</v>
      </c>
      <c r="AD17" s="14" t="s">
        <v>33</v>
      </c>
      <c r="AE17" s="7">
        <v>15470.41</v>
      </c>
      <c r="AF17" s="7">
        <v>22</v>
      </c>
      <c r="AG17" s="9">
        <v>3</v>
      </c>
      <c r="AH17" s="28">
        <f t="shared" si="1"/>
        <v>0</v>
      </c>
      <c r="AI17" s="16">
        <f t="shared" si="2"/>
        <v>8.8</v>
      </c>
      <c r="AJ17" s="17">
        <f t="shared" si="3"/>
        <v>14.2</v>
      </c>
      <c r="AK17" s="17">
        <f t="shared" si="4"/>
        <v>5</v>
      </c>
      <c r="AL17" s="17">
        <f t="shared" si="5"/>
        <v>1</v>
      </c>
      <c r="AM17" s="17">
        <f t="shared" si="6"/>
        <v>0</v>
      </c>
      <c r="AN17" s="17">
        <f t="shared" si="7"/>
        <v>5</v>
      </c>
      <c r="AO17" s="18">
        <f t="shared" si="8"/>
        <v>34</v>
      </c>
      <c r="AP17" s="7"/>
      <c r="AQ17" s="7"/>
      <c r="AR17" s="10">
        <f t="shared" si="9"/>
        <v>0</v>
      </c>
      <c r="AS17" s="10">
        <f t="shared" si="10"/>
        <v>0</v>
      </c>
      <c r="AT17" s="11">
        <f t="shared" si="11"/>
        <v>0</v>
      </c>
      <c r="AU17" s="11">
        <f t="shared" si="12"/>
        <v>34</v>
      </c>
    </row>
    <row r="18" spans="1:47" ht="15">
      <c r="A18" s="34" t="s">
        <v>347</v>
      </c>
      <c r="B18" s="34" t="s">
        <v>348</v>
      </c>
      <c r="C18" s="5" t="s">
        <v>349</v>
      </c>
      <c r="D18" s="6">
        <v>36817</v>
      </c>
      <c r="E18" s="6">
        <v>43076</v>
      </c>
      <c r="F18" s="15">
        <f t="shared" si="0"/>
        <v>17.136111111111113</v>
      </c>
      <c r="G18" s="5" t="s">
        <v>85</v>
      </c>
      <c r="H18" s="12" t="s">
        <v>22</v>
      </c>
      <c r="I18" s="5" t="s">
        <v>350</v>
      </c>
      <c r="J18" s="5" t="s">
        <v>351</v>
      </c>
      <c r="K18" s="5" t="s">
        <v>88</v>
      </c>
      <c r="L18" s="5" t="s">
        <v>89</v>
      </c>
      <c r="M18" s="1">
        <v>60022</v>
      </c>
      <c r="N18" s="1" t="s">
        <v>353</v>
      </c>
      <c r="O18" s="5" t="s">
        <v>354</v>
      </c>
      <c r="P18" s="33" t="s">
        <v>355</v>
      </c>
      <c r="Q18" s="5" t="s">
        <v>356</v>
      </c>
      <c r="R18" s="33" t="s">
        <v>357</v>
      </c>
      <c r="S18" s="12" t="s">
        <v>25</v>
      </c>
      <c r="T18" s="12" t="s">
        <v>69</v>
      </c>
      <c r="U18" s="1" t="s">
        <v>193</v>
      </c>
      <c r="V18" s="12" t="s">
        <v>30</v>
      </c>
      <c r="W18" s="1" t="s">
        <v>194</v>
      </c>
      <c r="X18" s="1" t="s">
        <v>96</v>
      </c>
      <c r="Y18" s="7">
        <v>8.36</v>
      </c>
      <c r="Z18" s="12" t="s">
        <v>31</v>
      </c>
      <c r="AD18" s="14" t="s">
        <v>34</v>
      </c>
      <c r="AE18" s="7"/>
      <c r="AF18" s="7">
        <v>19</v>
      </c>
      <c r="AG18" s="3">
        <v>6</v>
      </c>
      <c r="AH18" s="28">
        <f t="shared" si="1"/>
        <v>1</v>
      </c>
      <c r="AI18" s="16">
        <f t="shared" si="2"/>
        <v>7.199999999999999</v>
      </c>
      <c r="AJ18" s="17">
        <f t="shared" si="3"/>
        <v>16.72</v>
      </c>
      <c r="AK18" s="17">
        <f t="shared" si="4"/>
        <v>5</v>
      </c>
      <c r="AL18" s="17">
        <f t="shared" si="5"/>
        <v>0</v>
      </c>
      <c r="AM18" s="17">
        <f t="shared" si="6"/>
        <v>0</v>
      </c>
      <c r="AN18" s="17">
        <f t="shared" si="7"/>
        <v>5</v>
      </c>
      <c r="AO18" s="18">
        <f t="shared" si="8"/>
        <v>33.92</v>
      </c>
      <c r="AP18" s="7"/>
      <c r="AQ18" s="7"/>
      <c r="AR18" s="10">
        <f t="shared" si="9"/>
        <v>0</v>
      </c>
      <c r="AS18" s="10">
        <f t="shared" si="10"/>
        <v>0</v>
      </c>
      <c r="AT18" s="11">
        <f t="shared" si="11"/>
        <v>0</v>
      </c>
      <c r="AU18" s="11">
        <f t="shared" si="12"/>
        <v>33.92</v>
      </c>
    </row>
    <row r="19" spans="1:47" ht="15">
      <c r="A19" s="34" t="s">
        <v>435</v>
      </c>
      <c r="B19" s="34" t="s">
        <v>436</v>
      </c>
      <c r="C19" s="5" t="s">
        <v>226</v>
      </c>
      <c r="D19" s="6">
        <v>36865</v>
      </c>
      <c r="E19" s="6">
        <v>43076</v>
      </c>
      <c r="F19" s="15">
        <f t="shared" si="0"/>
        <v>17.005555555555556</v>
      </c>
      <c r="G19" s="5" t="s">
        <v>85</v>
      </c>
      <c r="H19" s="12" t="s">
        <v>22</v>
      </c>
      <c r="I19" s="5" t="s">
        <v>437</v>
      </c>
      <c r="J19" s="5" t="s">
        <v>438</v>
      </c>
      <c r="K19" s="5" t="s">
        <v>88</v>
      </c>
      <c r="L19" s="5" t="s">
        <v>89</v>
      </c>
      <c r="M19" s="1">
        <v>60022</v>
      </c>
      <c r="N19" s="1" t="s">
        <v>439</v>
      </c>
      <c r="O19" s="5" t="s">
        <v>440</v>
      </c>
      <c r="P19" s="33" t="s">
        <v>441</v>
      </c>
      <c r="Q19" s="5" t="s">
        <v>442</v>
      </c>
      <c r="R19" s="33" t="s">
        <v>443</v>
      </c>
      <c r="S19" s="12" t="s">
        <v>25</v>
      </c>
      <c r="T19" s="12" t="s">
        <v>69</v>
      </c>
      <c r="U19" s="1" t="s">
        <v>193</v>
      </c>
      <c r="V19" s="12" t="s">
        <v>30</v>
      </c>
      <c r="W19" s="1" t="s">
        <v>223</v>
      </c>
      <c r="X19" s="1" t="s">
        <v>96</v>
      </c>
      <c r="Y19" s="7">
        <v>7.45</v>
      </c>
      <c r="Z19" s="12" t="s">
        <v>31</v>
      </c>
      <c r="AD19" s="14" t="s">
        <v>34</v>
      </c>
      <c r="AE19" s="7"/>
      <c r="AF19" s="7">
        <v>22</v>
      </c>
      <c r="AG19" s="9">
        <v>3</v>
      </c>
      <c r="AH19" s="28">
        <f t="shared" si="1"/>
        <v>0</v>
      </c>
      <c r="AI19" s="16">
        <f t="shared" si="2"/>
        <v>8.8</v>
      </c>
      <c r="AJ19" s="17">
        <f t="shared" si="3"/>
        <v>14.900000000000002</v>
      </c>
      <c r="AK19" s="17">
        <f t="shared" si="4"/>
        <v>5</v>
      </c>
      <c r="AL19" s="17">
        <f t="shared" si="5"/>
        <v>0</v>
      </c>
      <c r="AM19" s="17">
        <f t="shared" si="6"/>
        <v>0</v>
      </c>
      <c r="AN19" s="17">
        <f t="shared" si="7"/>
        <v>5</v>
      </c>
      <c r="AO19" s="18">
        <f t="shared" si="8"/>
        <v>33.7</v>
      </c>
      <c r="AP19" s="7"/>
      <c r="AQ19" s="7"/>
      <c r="AR19" s="10">
        <f t="shared" si="9"/>
        <v>0</v>
      </c>
      <c r="AS19" s="10">
        <f t="shared" si="10"/>
        <v>0</v>
      </c>
      <c r="AT19" s="11">
        <f t="shared" si="11"/>
        <v>0</v>
      </c>
      <c r="AU19" s="11">
        <f t="shared" si="12"/>
        <v>33.7</v>
      </c>
    </row>
    <row r="20" spans="1:47" ht="15">
      <c r="A20" s="5" t="s">
        <v>184</v>
      </c>
      <c r="B20" s="5" t="s">
        <v>176</v>
      </c>
      <c r="C20" s="5" t="s">
        <v>121</v>
      </c>
      <c r="D20" s="6">
        <v>36459</v>
      </c>
      <c r="E20" s="6">
        <v>43076</v>
      </c>
      <c r="F20" s="15">
        <f t="shared" si="0"/>
        <v>18.113888888888887</v>
      </c>
      <c r="G20" s="5" t="s">
        <v>85</v>
      </c>
      <c r="H20" s="12" t="s">
        <v>22</v>
      </c>
      <c r="I20" s="5" t="s">
        <v>185</v>
      </c>
      <c r="J20" s="5" t="s">
        <v>186</v>
      </c>
      <c r="K20" s="5" t="s">
        <v>187</v>
      </c>
      <c r="L20" s="5" t="s">
        <v>89</v>
      </c>
      <c r="M20" s="1">
        <v>60024</v>
      </c>
      <c r="N20" s="1" t="s">
        <v>188</v>
      </c>
      <c r="O20" s="5" t="s">
        <v>189</v>
      </c>
      <c r="P20" s="33" t="s">
        <v>190</v>
      </c>
      <c r="Q20" s="5" t="s">
        <v>191</v>
      </c>
      <c r="R20" s="33" t="s">
        <v>192</v>
      </c>
      <c r="S20" s="12" t="s">
        <v>25</v>
      </c>
      <c r="T20" s="12" t="s">
        <v>69</v>
      </c>
      <c r="U20" s="1" t="s">
        <v>193</v>
      </c>
      <c r="V20" s="12" t="s">
        <v>30</v>
      </c>
      <c r="W20" s="1" t="s">
        <v>194</v>
      </c>
      <c r="X20" s="1" t="s">
        <v>96</v>
      </c>
      <c r="Y20" s="7">
        <v>7.45</v>
      </c>
      <c r="Z20" s="12" t="s">
        <v>31</v>
      </c>
      <c r="AD20" s="14" t="s">
        <v>34</v>
      </c>
      <c r="AE20" s="7"/>
      <c r="AF20" s="7">
        <v>21</v>
      </c>
      <c r="AG20" s="3">
        <v>4</v>
      </c>
      <c r="AH20" s="28">
        <f t="shared" si="1"/>
        <v>1</v>
      </c>
      <c r="AI20" s="16">
        <f t="shared" si="2"/>
        <v>8</v>
      </c>
      <c r="AJ20" s="17">
        <f t="shared" si="3"/>
        <v>14.900000000000002</v>
      </c>
      <c r="AK20" s="17">
        <f t="shared" si="4"/>
        <v>5</v>
      </c>
      <c r="AL20" s="17">
        <f t="shared" si="5"/>
        <v>0</v>
      </c>
      <c r="AM20" s="17">
        <f t="shared" si="6"/>
        <v>0</v>
      </c>
      <c r="AN20" s="17">
        <f t="shared" si="7"/>
        <v>5</v>
      </c>
      <c r="AO20" s="18">
        <f t="shared" si="8"/>
        <v>32.900000000000006</v>
      </c>
      <c r="AP20" s="7"/>
      <c r="AQ20" s="7"/>
      <c r="AR20" s="10">
        <f t="shared" si="9"/>
        <v>0</v>
      </c>
      <c r="AS20" s="10">
        <f t="shared" si="10"/>
        <v>0</v>
      </c>
      <c r="AT20" s="11">
        <f t="shared" si="11"/>
        <v>0</v>
      </c>
      <c r="AU20" s="11">
        <f t="shared" si="12"/>
        <v>32.900000000000006</v>
      </c>
    </row>
    <row r="21" spans="1:47" ht="15">
      <c r="A21" s="5" t="s">
        <v>373</v>
      </c>
      <c r="B21" s="5" t="s">
        <v>374</v>
      </c>
      <c r="C21" s="5" t="s">
        <v>84</v>
      </c>
      <c r="D21" s="6">
        <v>36813</v>
      </c>
      <c r="E21" s="6">
        <v>43076</v>
      </c>
      <c r="F21" s="15">
        <f t="shared" si="0"/>
        <v>17.147222222222222</v>
      </c>
      <c r="G21" s="5" t="s">
        <v>85</v>
      </c>
      <c r="H21" s="12" t="s">
        <v>22</v>
      </c>
      <c r="I21" s="5" t="s">
        <v>375</v>
      </c>
      <c r="J21" s="5" t="s">
        <v>376</v>
      </c>
      <c r="K21" s="5" t="s">
        <v>187</v>
      </c>
      <c r="L21" s="5" t="s">
        <v>89</v>
      </c>
      <c r="M21" s="1">
        <v>60024</v>
      </c>
      <c r="N21" s="1" t="s">
        <v>377</v>
      </c>
      <c r="O21" s="5" t="s">
        <v>378</v>
      </c>
      <c r="P21" s="33" t="s">
        <v>379</v>
      </c>
      <c r="Q21" s="5" t="s">
        <v>380</v>
      </c>
      <c r="R21" s="33" t="s">
        <v>381</v>
      </c>
      <c r="S21" s="12" t="s">
        <v>25</v>
      </c>
      <c r="T21" s="12" t="s">
        <v>69</v>
      </c>
      <c r="U21" s="1" t="s">
        <v>193</v>
      </c>
      <c r="V21" s="12" t="s">
        <v>30</v>
      </c>
      <c r="W21" s="1" t="s">
        <v>194</v>
      </c>
      <c r="X21" s="1" t="s">
        <v>96</v>
      </c>
      <c r="Y21" s="7">
        <v>7.82</v>
      </c>
      <c r="Z21" s="12" t="s">
        <v>31</v>
      </c>
      <c r="AD21" s="14" t="s">
        <v>34</v>
      </c>
      <c r="AE21" s="7"/>
      <c r="AF21" s="7">
        <v>19</v>
      </c>
      <c r="AG21" s="9">
        <v>6</v>
      </c>
      <c r="AH21" s="28">
        <f t="shared" si="1"/>
        <v>1</v>
      </c>
      <c r="AI21" s="16">
        <f t="shared" si="2"/>
        <v>7.199999999999999</v>
      </c>
      <c r="AJ21" s="17">
        <f t="shared" si="3"/>
        <v>15.64</v>
      </c>
      <c r="AK21" s="17">
        <f t="shared" si="4"/>
        <v>5</v>
      </c>
      <c r="AL21" s="17">
        <f t="shared" si="5"/>
        <v>0</v>
      </c>
      <c r="AM21" s="17">
        <f t="shared" si="6"/>
        <v>0</v>
      </c>
      <c r="AN21" s="17">
        <f t="shared" si="7"/>
        <v>5</v>
      </c>
      <c r="AO21" s="18">
        <f t="shared" si="8"/>
        <v>32.84</v>
      </c>
      <c r="AP21" s="7"/>
      <c r="AQ21" s="7"/>
      <c r="AR21" s="10">
        <f t="shared" si="9"/>
        <v>0</v>
      </c>
      <c r="AS21" s="10">
        <f t="shared" si="10"/>
        <v>0</v>
      </c>
      <c r="AT21" s="11">
        <f t="shared" si="11"/>
        <v>0</v>
      </c>
      <c r="AU21" s="11">
        <f t="shared" si="12"/>
        <v>32.84</v>
      </c>
    </row>
    <row r="22" spans="1:47" ht="15">
      <c r="A22" s="5" t="s">
        <v>290</v>
      </c>
      <c r="B22" s="5" t="s">
        <v>291</v>
      </c>
      <c r="C22" s="5" t="s">
        <v>226</v>
      </c>
      <c r="D22" s="6">
        <v>36886</v>
      </c>
      <c r="E22" s="6">
        <v>43076</v>
      </c>
      <c r="F22" s="15">
        <f t="shared" si="0"/>
        <v>16.947222222222223</v>
      </c>
      <c r="G22" s="5" t="s">
        <v>85</v>
      </c>
      <c r="H22" s="12" t="s">
        <v>22</v>
      </c>
      <c r="I22" s="5" t="s">
        <v>292</v>
      </c>
      <c r="J22" s="5" t="s">
        <v>293</v>
      </c>
      <c r="K22" s="5" t="s">
        <v>88</v>
      </c>
      <c r="L22" s="5" t="s">
        <v>89</v>
      </c>
      <c r="M22" s="1">
        <v>60022</v>
      </c>
      <c r="N22" s="1" t="s">
        <v>294</v>
      </c>
      <c r="O22" s="5" t="s">
        <v>295</v>
      </c>
      <c r="P22" s="33" t="s">
        <v>296</v>
      </c>
      <c r="Q22" s="5" t="s">
        <v>297</v>
      </c>
      <c r="R22" s="33" t="s">
        <v>298</v>
      </c>
      <c r="S22" s="12" t="s">
        <v>25</v>
      </c>
      <c r="T22" s="12" t="s">
        <v>69</v>
      </c>
      <c r="U22" s="1" t="s">
        <v>193</v>
      </c>
      <c r="V22" s="12" t="s">
        <v>30</v>
      </c>
      <c r="W22" s="1" t="s">
        <v>194</v>
      </c>
      <c r="X22" s="1" t="s">
        <v>96</v>
      </c>
      <c r="Y22" s="7">
        <v>7.91</v>
      </c>
      <c r="Z22" s="12" t="s">
        <v>31</v>
      </c>
      <c r="AD22" s="14" t="s">
        <v>34</v>
      </c>
      <c r="AE22" s="7"/>
      <c r="AF22" s="7">
        <v>18</v>
      </c>
      <c r="AG22" s="3">
        <v>7</v>
      </c>
      <c r="AH22" s="28">
        <f t="shared" si="1"/>
        <v>1</v>
      </c>
      <c r="AI22" s="16">
        <f t="shared" si="2"/>
        <v>6.800000000000001</v>
      </c>
      <c r="AJ22" s="17">
        <f t="shared" si="3"/>
        <v>15.82</v>
      </c>
      <c r="AK22" s="17">
        <f t="shared" si="4"/>
        <v>5</v>
      </c>
      <c r="AL22" s="17">
        <f t="shared" si="5"/>
        <v>0</v>
      </c>
      <c r="AM22" s="17">
        <f t="shared" si="6"/>
        <v>0</v>
      </c>
      <c r="AN22" s="17">
        <f t="shared" si="7"/>
        <v>5</v>
      </c>
      <c r="AO22" s="18">
        <f t="shared" si="8"/>
        <v>32.620000000000005</v>
      </c>
      <c r="AP22" s="7"/>
      <c r="AQ22" s="7"/>
      <c r="AR22" s="10">
        <f t="shared" si="9"/>
        <v>0</v>
      </c>
      <c r="AS22" s="10">
        <f t="shared" si="10"/>
        <v>0</v>
      </c>
      <c r="AT22" s="11">
        <f t="shared" si="11"/>
        <v>0</v>
      </c>
      <c r="AU22" s="11">
        <f t="shared" si="12"/>
        <v>32.620000000000005</v>
      </c>
    </row>
    <row r="23" spans="1:47" ht="15">
      <c r="A23" s="35" t="s">
        <v>389</v>
      </c>
      <c r="B23" s="35" t="s">
        <v>390</v>
      </c>
      <c r="C23" s="5" t="s">
        <v>99</v>
      </c>
      <c r="D23" s="6">
        <v>36666</v>
      </c>
      <c r="E23" s="6">
        <v>43076</v>
      </c>
      <c r="F23" s="15">
        <f t="shared" si="0"/>
        <v>17.54722222222222</v>
      </c>
      <c r="G23" s="5" t="s">
        <v>85</v>
      </c>
      <c r="H23" s="12" t="s">
        <v>22</v>
      </c>
      <c r="I23" s="5" t="s">
        <v>391</v>
      </c>
      <c r="J23" s="5" t="s">
        <v>392</v>
      </c>
      <c r="K23" s="5" t="s">
        <v>84</v>
      </c>
      <c r="L23" s="5" t="s">
        <v>89</v>
      </c>
      <c r="M23" s="1">
        <v>60027</v>
      </c>
      <c r="N23" s="1" t="s">
        <v>393</v>
      </c>
      <c r="O23" s="5" t="s">
        <v>394</v>
      </c>
      <c r="P23" s="33" t="s">
        <v>395</v>
      </c>
      <c r="Q23" s="5" t="s">
        <v>396</v>
      </c>
      <c r="R23" s="33" t="s">
        <v>397</v>
      </c>
      <c r="S23" s="12" t="s">
        <v>25</v>
      </c>
      <c r="T23" s="12" t="s">
        <v>69</v>
      </c>
      <c r="U23" s="1" t="s">
        <v>95</v>
      </c>
      <c r="V23" s="12" t="s">
        <v>29</v>
      </c>
      <c r="W23" s="1" t="s">
        <v>426</v>
      </c>
      <c r="X23" s="1" t="s">
        <v>96</v>
      </c>
      <c r="Y23" s="7">
        <v>8.64</v>
      </c>
      <c r="Z23" s="12" t="s">
        <v>31</v>
      </c>
      <c r="AD23" s="14" t="s">
        <v>33</v>
      </c>
      <c r="AE23" s="7">
        <v>8077.74</v>
      </c>
      <c r="AF23" s="7">
        <v>19</v>
      </c>
      <c r="AG23" s="9">
        <v>5</v>
      </c>
      <c r="AH23" s="28">
        <f t="shared" si="1"/>
        <v>1</v>
      </c>
      <c r="AI23" s="16">
        <f t="shared" si="2"/>
        <v>7.199999999999999</v>
      </c>
      <c r="AJ23" s="17">
        <f t="shared" si="3"/>
        <v>17.28</v>
      </c>
      <c r="AK23" s="17">
        <f t="shared" si="4"/>
        <v>5</v>
      </c>
      <c r="AL23" s="17">
        <f t="shared" si="5"/>
        <v>3</v>
      </c>
      <c r="AM23" s="17">
        <f t="shared" si="6"/>
        <v>0</v>
      </c>
      <c r="AN23" s="17">
        <f t="shared" si="7"/>
        <v>0</v>
      </c>
      <c r="AO23" s="18">
        <f t="shared" si="8"/>
        <v>32.480000000000004</v>
      </c>
      <c r="AP23" s="7"/>
      <c r="AQ23" s="7"/>
      <c r="AR23" s="10">
        <f t="shared" si="9"/>
        <v>0</v>
      </c>
      <c r="AS23" s="10">
        <f t="shared" si="10"/>
        <v>0</v>
      </c>
      <c r="AT23" s="11">
        <f t="shared" si="11"/>
        <v>0</v>
      </c>
      <c r="AU23" s="11">
        <f t="shared" si="12"/>
        <v>32.480000000000004</v>
      </c>
    </row>
    <row r="24" spans="1:47" ht="15">
      <c r="A24" s="5" t="s">
        <v>224</v>
      </c>
      <c r="B24" s="5" t="s">
        <v>225</v>
      </c>
      <c r="C24" s="5" t="s">
        <v>226</v>
      </c>
      <c r="D24" s="6">
        <v>36467</v>
      </c>
      <c r="E24" s="6">
        <v>43076</v>
      </c>
      <c r="F24" s="15">
        <f t="shared" si="0"/>
        <v>18.094444444444445</v>
      </c>
      <c r="G24" s="5" t="s">
        <v>85</v>
      </c>
      <c r="H24" s="12" t="s">
        <v>23</v>
      </c>
      <c r="I24" s="5" t="s">
        <v>227</v>
      </c>
      <c r="J24" s="5" t="s">
        <v>133</v>
      </c>
      <c r="K24" s="5" t="s">
        <v>88</v>
      </c>
      <c r="L24" s="5" t="s">
        <v>89</v>
      </c>
      <c r="M24" s="1">
        <v>60022</v>
      </c>
      <c r="N24" s="1" t="s">
        <v>228</v>
      </c>
      <c r="O24" s="5" t="s">
        <v>229</v>
      </c>
      <c r="P24" s="33" t="s">
        <v>230</v>
      </c>
      <c r="Q24" s="5" t="s">
        <v>231</v>
      </c>
      <c r="R24" s="33" t="s">
        <v>232</v>
      </c>
      <c r="S24" s="12" t="s">
        <v>25</v>
      </c>
      <c r="T24" s="12" t="s">
        <v>69</v>
      </c>
      <c r="U24" s="1" t="s">
        <v>193</v>
      </c>
      <c r="V24" s="12" t="s">
        <v>30</v>
      </c>
      <c r="W24" s="1" t="s">
        <v>223</v>
      </c>
      <c r="X24" s="1" t="s">
        <v>96</v>
      </c>
      <c r="Y24" s="7">
        <v>8.27</v>
      </c>
      <c r="Z24" s="12" t="s">
        <v>31</v>
      </c>
      <c r="AD24" s="14" t="s">
        <v>34</v>
      </c>
      <c r="AE24" s="7"/>
      <c r="AF24" s="7">
        <v>16</v>
      </c>
      <c r="AG24" s="3">
        <v>8</v>
      </c>
      <c r="AH24" s="28">
        <f t="shared" si="1"/>
        <v>2</v>
      </c>
      <c r="AI24" s="16">
        <f t="shared" si="2"/>
        <v>5.6000000000000005</v>
      </c>
      <c r="AJ24" s="17">
        <f t="shared" si="3"/>
        <v>16.54</v>
      </c>
      <c r="AK24" s="17">
        <f t="shared" si="4"/>
        <v>5</v>
      </c>
      <c r="AL24" s="17">
        <f t="shared" si="5"/>
        <v>0</v>
      </c>
      <c r="AM24" s="17">
        <f t="shared" si="6"/>
        <v>0</v>
      </c>
      <c r="AN24" s="17">
        <f t="shared" si="7"/>
        <v>5</v>
      </c>
      <c r="AO24" s="18">
        <f t="shared" si="8"/>
        <v>32.14</v>
      </c>
      <c r="AP24" s="7"/>
      <c r="AQ24" s="7"/>
      <c r="AR24" s="10">
        <f t="shared" si="9"/>
        <v>0</v>
      </c>
      <c r="AS24" s="10">
        <f t="shared" si="10"/>
        <v>0</v>
      </c>
      <c r="AT24" s="11">
        <f t="shared" si="11"/>
        <v>0</v>
      </c>
      <c r="AU24" s="11">
        <f t="shared" si="12"/>
        <v>32.14</v>
      </c>
    </row>
    <row r="25" spans="1:47" ht="15">
      <c r="A25" s="5" t="s">
        <v>271</v>
      </c>
      <c r="B25" s="5" t="s">
        <v>272</v>
      </c>
      <c r="C25" s="5" t="s">
        <v>84</v>
      </c>
      <c r="D25" s="6">
        <v>36807</v>
      </c>
      <c r="E25" s="6">
        <v>43076</v>
      </c>
      <c r="F25" s="15">
        <f t="shared" si="0"/>
        <v>17.163888888888888</v>
      </c>
      <c r="G25" s="5" t="s">
        <v>85</v>
      </c>
      <c r="H25" s="12" t="s">
        <v>22</v>
      </c>
      <c r="I25" s="5" t="s">
        <v>273</v>
      </c>
      <c r="J25" s="5" t="s">
        <v>274</v>
      </c>
      <c r="K25" s="5" t="s">
        <v>88</v>
      </c>
      <c r="L25" s="5" t="s">
        <v>89</v>
      </c>
      <c r="M25" s="1">
        <v>60022</v>
      </c>
      <c r="N25" s="1" t="s">
        <v>275</v>
      </c>
      <c r="O25" s="5" t="s">
        <v>276</v>
      </c>
      <c r="P25" s="33" t="s">
        <v>277</v>
      </c>
      <c r="Q25" s="5" t="s">
        <v>278</v>
      </c>
      <c r="R25" s="33" t="s">
        <v>279</v>
      </c>
      <c r="S25" s="12" t="s">
        <v>25</v>
      </c>
      <c r="T25" s="12" t="s">
        <v>69</v>
      </c>
      <c r="U25" s="1" t="s">
        <v>193</v>
      </c>
      <c r="V25" s="12" t="s">
        <v>30</v>
      </c>
      <c r="W25" s="1" t="s">
        <v>223</v>
      </c>
      <c r="X25" s="1" t="s">
        <v>96</v>
      </c>
      <c r="Y25" s="7">
        <v>7.45</v>
      </c>
      <c r="Z25" s="12" t="s">
        <v>31</v>
      </c>
      <c r="AD25" s="14" t="s">
        <v>34</v>
      </c>
      <c r="AE25" s="7"/>
      <c r="AF25" s="7">
        <v>19</v>
      </c>
      <c r="AG25" s="3">
        <v>6</v>
      </c>
      <c r="AH25" s="28">
        <f t="shared" si="1"/>
        <v>1</v>
      </c>
      <c r="AI25" s="16">
        <f t="shared" si="2"/>
        <v>7.199999999999999</v>
      </c>
      <c r="AJ25" s="17">
        <f t="shared" si="3"/>
        <v>14.900000000000002</v>
      </c>
      <c r="AK25" s="17">
        <f t="shared" si="4"/>
        <v>5</v>
      </c>
      <c r="AL25" s="17">
        <f t="shared" si="5"/>
        <v>0</v>
      </c>
      <c r="AM25" s="17">
        <f t="shared" si="6"/>
        <v>0</v>
      </c>
      <c r="AN25" s="17">
        <f t="shared" si="7"/>
        <v>5</v>
      </c>
      <c r="AO25" s="18">
        <f t="shared" si="8"/>
        <v>32.1</v>
      </c>
      <c r="AP25" s="7"/>
      <c r="AQ25" s="7"/>
      <c r="AR25" s="10">
        <f t="shared" si="9"/>
        <v>0</v>
      </c>
      <c r="AS25" s="10">
        <f t="shared" si="10"/>
        <v>0</v>
      </c>
      <c r="AT25" s="11">
        <f t="shared" si="11"/>
        <v>0</v>
      </c>
      <c r="AU25" s="11">
        <f t="shared" si="12"/>
        <v>32.1</v>
      </c>
    </row>
    <row r="26" spans="1:47" ht="15">
      <c r="A26" s="38" t="s">
        <v>252</v>
      </c>
      <c r="B26" s="38" t="s">
        <v>253</v>
      </c>
      <c r="C26" s="5" t="s">
        <v>99</v>
      </c>
      <c r="D26" s="6">
        <v>36664</v>
      </c>
      <c r="E26" s="6">
        <v>43076</v>
      </c>
      <c r="F26" s="15">
        <f t="shared" si="0"/>
        <v>17.552777777777777</v>
      </c>
      <c r="G26" s="5" t="s">
        <v>85</v>
      </c>
      <c r="H26" s="12" t="s">
        <v>22</v>
      </c>
      <c r="I26" s="5" t="s">
        <v>255</v>
      </c>
      <c r="J26" s="5" t="s">
        <v>256</v>
      </c>
      <c r="K26" s="5" t="s">
        <v>84</v>
      </c>
      <c r="L26" s="5" t="s">
        <v>89</v>
      </c>
      <c r="M26" s="1">
        <v>60027</v>
      </c>
      <c r="N26" s="1" t="s">
        <v>257</v>
      </c>
      <c r="O26" s="5" t="s">
        <v>258</v>
      </c>
      <c r="P26" s="33" t="s">
        <v>259</v>
      </c>
      <c r="Q26" s="5" t="s">
        <v>260</v>
      </c>
      <c r="R26" s="33" t="s">
        <v>261</v>
      </c>
      <c r="S26" s="12" t="s">
        <v>25</v>
      </c>
      <c r="T26" s="12" t="s">
        <v>69</v>
      </c>
      <c r="U26" s="1" t="s">
        <v>95</v>
      </c>
      <c r="V26" s="12" t="s">
        <v>30</v>
      </c>
      <c r="W26" s="1" t="s">
        <v>262</v>
      </c>
      <c r="X26" s="1" t="s">
        <v>96</v>
      </c>
      <c r="Y26" s="7">
        <v>7.6</v>
      </c>
      <c r="Z26" s="12" t="s">
        <v>31</v>
      </c>
      <c r="AD26" s="14" t="s">
        <v>34</v>
      </c>
      <c r="AE26" s="7"/>
      <c r="AF26" s="7">
        <v>18</v>
      </c>
      <c r="AG26" s="3">
        <v>7</v>
      </c>
      <c r="AH26" s="28">
        <f t="shared" si="1"/>
        <v>1</v>
      </c>
      <c r="AI26" s="16">
        <f t="shared" si="2"/>
        <v>6.800000000000001</v>
      </c>
      <c r="AJ26" s="17">
        <f t="shared" si="3"/>
        <v>15.2</v>
      </c>
      <c r="AK26" s="17">
        <f t="shared" si="4"/>
        <v>5</v>
      </c>
      <c r="AL26" s="17">
        <f t="shared" si="5"/>
        <v>0</v>
      </c>
      <c r="AM26" s="17">
        <f t="shared" si="6"/>
        <v>0</v>
      </c>
      <c r="AN26" s="17">
        <f t="shared" si="7"/>
        <v>5</v>
      </c>
      <c r="AO26" s="18">
        <f t="shared" si="8"/>
        <v>32</v>
      </c>
      <c r="AP26" s="7"/>
      <c r="AQ26" s="7"/>
      <c r="AR26" s="10">
        <f t="shared" si="9"/>
        <v>0</v>
      </c>
      <c r="AS26" s="10">
        <f t="shared" si="10"/>
        <v>0</v>
      </c>
      <c r="AT26" s="11">
        <f t="shared" si="11"/>
        <v>0</v>
      </c>
      <c r="AU26" s="11">
        <f t="shared" si="12"/>
        <v>32</v>
      </c>
    </row>
    <row r="27" spans="1:47" ht="15">
      <c r="A27" s="35" t="s">
        <v>332</v>
      </c>
      <c r="B27" s="35" t="s">
        <v>333</v>
      </c>
      <c r="C27" s="5" t="s">
        <v>99</v>
      </c>
      <c r="D27" s="6">
        <v>35873</v>
      </c>
      <c r="E27" s="6">
        <v>43076</v>
      </c>
      <c r="F27" s="15">
        <f t="shared" si="0"/>
        <v>19.716666666666665</v>
      </c>
      <c r="G27" s="5" t="s">
        <v>85</v>
      </c>
      <c r="H27" s="12" t="s">
        <v>22</v>
      </c>
      <c r="I27" s="5" t="s">
        <v>334</v>
      </c>
      <c r="J27" s="5" t="s">
        <v>293</v>
      </c>
      <c r="K27" s="5" t="s">
        <v>335</v>
      </c>
      <c r="L27" s="5" t="s">
        <v>89</v>
      </c>
      <c r="M27" s="1">
        <v>60026</v>
      </c>
      <c r="N27" s="1" t="s">
        <v>336</v>
      </c>
      <c r="O27" s="5" t="s">
        <v>337</v>
      </c>
      <c r="P27" s="33" t="s">
        <v>343</v>
      </c>
      <c r="Q27" s="5" t="s">
        <v>338</v>
      </c>
      <c r="R27" s="5"/>
      <c r="S27" s="12" t="s">
        <v>25</v>
      </c>
      <c r="T27" s="12" t="s">
        <v>69</v>
      </c>
      <c r="U27" s="1" t="s">
        <v>95</v>
      </c>
      <c r="V27" s="12" t="s">
        <v>30</v>
      </c>
      <c r="W27" s="1" t="s">
        <v>262</v>
      </c>
      <c r="X27" s="1" t="s">
        <v>96</v>
      </c>
      <c r="Y27" s="7">
        <v>6.8</v>
      </c>
      <c r="Z27" s="12" t="s">
        <v>31</v>
      </c>
      <c r="AD27" s="14" t="s">
        <v>34</v>
      </c>
      <c r="AE27" s="7"/>
      <c r="AF27" s="7">
        <v>21</v>
      </c>
      <c r="AG27" s="3">
        <v>4</v>
      </c>
      <c r="AH27" s="28">
        <f t="shared" si="1"/>
        <v>1</v>
      </c>
      <c r="AI27" s="16">
        <f t="shared" si="2"/>
        <v>8</v>
      </c>
      <c r="AJ27" s="17">
        <f t="shared" si="3"/>
        <v>13.600000000000001</v>
      </c>
      <c r="AK27" s="17">
        <f t="shared" si="4"/>
        <v>5</v>
      </c>
      <c r="AL27" s="17">
        <f t="shared" si="5"/>
        <v>0</v>
      </c>
      <c r="AM27" s="17">
        <f t="shared" si="6"/>
        <v>0</v>
      </c>
      <c r="AN27" s="17">
        <f t="shared" si="7"/>
        <v>5</v>
      </c>
      <c r="AO27" s="18">
        <f t="shared" si="8"/>
        <v>31.6</v>
      </c>
      <c r="AP27" s="7"/>
      <c r="AQ27" s="7"/>
      <c r="AR27" s="10">
        <f t="shared" si="9"/>
        <v>0</v>
      </c>
      <c r="AS27" s="10">
        <f t="shared" si="10"/>
        <v>0</v>
      </c>
      <c r="AT27" s="11">
        <f t="shared" si="11"/>
        <v>0</v>
      </c>
      <c r="AU27" s="11">
        <f t="shared" si="12"/>
        <v>31.6</v>
      </c>
    </row>
    <row r="28" spans="1:47" ht="15">
      <c r="A28" s="5" t="s">
        <v>306</v>
      </c>
      <c r="B28" s="5" t="s">
        <v>468</v>
      </c>
      <c r="C28" s="5" t="s">
        <v>84</v>
      </c>
      <c r="D28" s="6">
        <v>36168</v>
      </c>
      <c r="E28" s="6">
        <v>43076</v>
      </c>
      <c r="F28" s="15">
        <f t="shared" si="0"/>
        <v>18.913888888888888</v>
      </c>
      <c r="G28" s="5" t="s">
        <v>85</v>
      </c>
      <c r="H28" s="12" t="s">
        <v>22</v>
      </c>
      <c r="I28" s="5" t="s">
        <v>307</v>
      </c>
      <c r="J28" s="5" t="s">
        <v>308</v>
      </c>
      <c r="K28" s="5" t="s">
        <v>84</v>
      </c>
      <c r="L28" s="5" t="s">
        <v>89</v>
      </c>
      <c r="M28" s="1">
        <v>60027</v>
      </c>
      <c r="N28" s="1" t="s">
        <v>309</v>
      </c>
      <c r="O28" s="5" t="s">
        <v>310</v>
      </c>
      <c r="P28" s="33" t="s">
        <v>311</v>
      </c>
      <c r="Q28" s="5" t="s">
        <v>312</v>
      </c>
      <c r="R28" s="33" t="s">
        <v>313</v>
      </c>
      <c r="S28" s="12" t="s">
        <v>25</v>
      </c>
      <c r="T28" s="12" t="s">
        <v>69</v>
      </c>
      <c r="U28" s="1" t="s">
        <v>193</v>
      </c>
      <c r="V28" s="12" t="s">
        <v>30</v>
      </c>
      <c r="W28" s="1" t="s">
        <v>194</v>
      </c>
      <c r="X28" s="1" t="s">
        <v>96</v>
      </c>
      <c r="Y28" s="7">
        <v>7.36</v>
      </c>
      <c r="Z28" s="12" t="s">
        <v>31</v>
      </c>
      <c r="AD28" s="14" t="s">
        <v>34</v>
      </c>
      <c r="AE28" s="7"/>
      <c r="AF28" s="7">
        <v>18</v>
      </c>
      <c r="AG28" s="3">
        <v>7</v>
      </c>
      <c r="AH28" s="28">
        <f t="shared" si="1"/>
        <v>1</v>
      </c>
      <c r="AI28" s="16">
        <f t="shared" si="2"/>
        <v>6.800000000000001</v>
      </c>
      <c r="AJ28" s="17">
        <f t="shared" si="3"/>
        <v>14.720000000000002</v>
      </c>
      <c r="AK28" s="17">
        <f t="shared" si="4"/>
        <v>5</v>
      </c>
      <c r="AL28" s="17">
        <f t="shared" si="5"/>
        <v>0</v>
      </c>
      <c r="AM28" s="17">
        <f t="shared" si="6"/>
        <v>0</v>
      </c>
      <c r="AN28" s="17">
        <f t="shared" si="7"/>
        <v>5</v>
      </c>
      <c r="AO28" s="18">
        <f t="shared" si="8"/>
        <v>31.520000000000003</v>
      </c>
      <c r="AP28" s="7"/>
      <c r="AQ28" s="7"/>
      <c r="AR28" s="10">
        <f t="shared" si="9"/>
        <v>0</v>
      </c>
      <c r="AS28" s="10">
        <f t="shared" si="10"/>
        <v>0</v>
      </c>
      <c r="AT28" s="11">
        <f t="shared" si="11"/>
        <v>0</v>
      </c>
      <c r="AU28" s="11">
        <f t="shared" si="12"/>
        <v>31.520000000000003</v>
      </c>
    </row>
    <row r="29" spans="1:47" ht="15">
      <c r="A29" s="35" t="s">
        <v>365</v>
      </c>
      <c r="B29" s="35" t="s">
        <v>291</v>
      </c>
      <c r="C29" s="5" t="s">
        <v>366</v>
      </c>
      <c r="D29" s="6">
        <v>36827</v>
      </c>
      <c r="E29" s="6">
        <v>43076</v>
      </c>
      <c r="F29" s="15">
        <f t="shared" si="0"/>
        <v>17.108333333333334</v>
      </c>
      <c r="G29" s="5" t="s">
        <v>85</v>
      </c>
      <c r="H29" s="12" t="s">
        <v>22</v>
      </c>
      <c r="I29" s="5" t="s">
        <v>367</v>
      </c>
      <c r="J29" s="5" t="s">
        <v>274</v>
      </c>
      <c r="K29" s="5" t="s">
        <v>84</v>
      </c>
      <c r="L29" s="5" t="s">
        <v>89</v>
      </c>
      <c r="M29" s="1">
        <v>60027</v>
      </c>
      <c r="N29" s="1" t="s">
        <v>368</v>
      </c>
      <c r="O29" s="5" t="s">
        <v>369</v>
      </c>
      <c r="P29" s="33" t="s">
        <v>370</v>
      </c>
      <c r="Q29" s="5" t="s">
        <v>371</v>
      </c>
      <c r="R29" s="33" t="s">
        <v>372</v>
      </c>
      <c r="S29" s="12" t="s">
        <v>25</v>
      </c>
      <c r="T29" s="12" t="s">
        <v>69</v>
      </c>
      <c r="U29" s="1" t="s">
        <v>95</v>
      </c>
      <c r="V29" s="12" t="s">
        <v>30</v>
      </c>
      <c r="W29" s="1" t="s">
        <v>174</v>
      </c>
      <c r="X29" s="1" t="s">
        <v>96</v>
      </c>
      <c r="Y29" s="7">
        <v>8.2</v>
      </c>
      <c r="Z29" s="12" t="s">
        <v>31</v>
      </c>
      <c r="AD29" s="14" t="s">
        <v>34</v>
      </c>
      <c r="AE29" s="7"/>
      <c r="AF29" s="7">
        <v>14</v>
      </c>
      <c r="AG29" s="3">
        <v>11</v>
      </c>
      <c r="AH29" s="28">
        <f t="shared" si="1"/>
        <v>2</v>
      </c>
      <c r="AI29" s="16">
        <f t="shared" si="2"/>
        <v>4.8</v>
      </c>
      <c r="AJ29" s="17">
        <f t="shared" si="3"/>
        <v>16.4</v>
      </c>
      <c r="AK29" s="17">
        <f t="shared" si="4"/>
        <v>5</v>
      </c>
      <c r="AL29" s="17">
        <f t="shared" si="5"/>
        <v>0</v>
      </c>
      <c r="AM29" s="17">
        <f t="shared" si="6"/>
        <v>0</v>
      </c>
      <c r="AN29" s="17">
        <f t="shared" si="7"/>
        <v>5</v>
      </c>
      <c r="AO29" s="18">
        <f t="shared" si="8"/>
        <v>31.2</v>
      </c>
      <c r="AP29" s="7"/>
      <c r="AQ29" s="7"/>
      <c r="AR29" s="10">
        <f t="shared" si="9"/>
        <v>0</v>
      </c>
      <c r="AS29" s="10">
        <f t="shared" si="10"/>
        <v>0</v>
      </c>
      <c r="AT29" s="11">
        <f t="shared" si="11"/>
        <v>0</v>
      </c>
      <c r="AU29" s="11">
        <f t="shared" si="12"/>
        <v>31.2</v>
      </c>
    </row>
    <row r="30" spans="1:47" ht="15">
      <c r="A30" s="35" t="s">
        <v>167</v>
      </c>
      <c r="B30" s="35" t="s">
        <v>168</v>
      </c>
      <c r="C30" s="5" t="s">
        <v>84</v>
      </c>
      <c r="D30" s="6">
        <v>36871</v>
      </c>
      <c r="E30" s="6">
        <v>43076</v>
      </c>
      <c r="F30" s="15">
        <f t="shared" si="0"/>
        <v>16.988888888888887</v>
      </c>
      <c r="G30" s="5" t="s">
        <v>85</v>
      </c>
      <c r="H30" s="12" t="s">
        <v>22</v>
      </c>
      <c r="I30" s="5" t="s">
        <v>169</v>
      </c>
      <c r="J30" s="5" t="s">
        <v>101</v>
      </c>
      <c r="K30" s="5" t="s">
        <v>84</v>
      </c>
      <c r="L30" s="5" t="s">
        <v>89</v>
      </c>
      <c r="M30" s="1">
        <v>60027</v>
      </c>
      <c r="N30" s="1" t="s">
        <v>170</v>
      </c>
      <c r="O30" s="5" t="s">
        <v>171</v>
      </c>
      <c r="P30" s="33" t="s">
        <v>172</v>
      </c>
      <c r="Q30" s="5" t="s">
        <v>173</v>
      </c>
      <c r="R30" s="5"/>
      <c r="S30" s="12" t="s">
        <v>25</v>
      </c>
      <c r="T30" s="12" t="s">
        <v>69</v>
      </c>
      <c r="U30" s="1" t="s">
        <v>95</v>
      </c>
      <c r="V30" s="12" t="s">
        <v>30</v>
      </c>
      <c r="W30" s="1" t="s">
        <v>174</v>
      </c>
      <c r="X30" s="1" t="s">
        <v>96</v>
      </c>
      <c r="Y30" s="7">
        <v>7.8</v>
      </c>
      <c r="Z30" s="12" t="s">
        <v>31</v>
      </c>
      <c r="AD30" s="14" t="s">
        <v>34</v>
      </c>
      <c r="AE30" s="7"/>
      <c r="AF30" s="7">
        <v>15</v>
      </c>
      <c r="AG30" s="3">
        <v>10</v>
      </c>
      <c r="AH30" s="28">
        <f t="shared" si="1"/>
        <v>2</v>
      </c>
      <c r="AI30" s="16">
        <f t="shared" si="2"/>
        <v>5.2</v>
      </c>
      <c r="AJ30" s="17">
        <f t="shared" si="3"/>
        <v>15.600000000000001</v>
      </c>
      <c r="AK30" s="17">
        <f t="shared" si="4"/>
        <v>5</v>
      </c>
      <c r="AL30" s="17">
        <f t="shared" si="5"/>
        <v>0</v>
      </c>
      <c r="AM30" s="17">
        <f t="shared" si="6"/>
        <v>0</v>
      </c>
      <c r="AN30" s="17">
        <f t="shared" si="7"/>
        <v>5</v>
      </c>
      <c r="AO30" s="18">
        <f t="shared" si="8"/>
        <v>30.8</v>
      </c>
      <c r="AP30" s="7"/>
      <c r="AQ30" s="7"/>
      <c r="AR30" s="10">
        <f t="shared" si="9"/>
        <v>0</v>
      </c>
      <c r="AS30" s="10">
        <f t="shared" si="10"/>
        <v>0</v>
      </c>
      <c r="AT30" s="11">
        <f t="shared" si="11"/>
        <v>0</v>
      </c>
      <c r="AU30" s="11">
        <f t="shared" si="12"/>
        <v>30.8</v>
      </c>
    </row>
    <row r="31" spans="1:47" ht="15">
      <c r="A31" s="5" t="s">
        <v>339</v>
      </c>
      <c r="B31" s="5" t="s">
        <v>196</v>
      </c>
      <c r="C31" s="5" t="s">
        <v>84</v>
      </c>
      <c r="D31" s="6">
        <v>36699</v>
      </c>
      <c r="E31" s="6">
        <v>43076</v>
      </c>
      <c r="F31" s="15">
        <f t="shared" si="0"/>
        <v>17.458333333333332</v>
      </c>
      <c r="G31" s="5" t="s">
        <v>85</v>
      </c>
      <c r="H31" s="12" t="s">
        <v>22</v>
      </c>
      <c r="I31" s="5" t="s">
        <v>340</v>
      </c>
      <c r="J31" s="5" t="s">
        <v>341</v>
      </c>
      <c r="K31" s="5" t="s">
        <v>84</v>
      </c>
      <c r="L31" s="5" t="s">
        <v>89</v>
      </c>
      <c r="M31" s="1">
        <v>60027</v>
      </c>
      <c r="N31" s="1" t="s">
        <v>470</v>
      </c>
      <c r="O31" s="5" t="s">
        <v>342</v>
      </c>
      <c r="P31" s="33" t="s">
        <v>344</v>
      </c>
      <c r="Q31" s="5" t="s">
        <v>345</v>
      </c>
      <c r="R31" s="33" t="s">
        <v>346</v>
      </c>
      <c r="S31" s="12" t="s">
        <v>25</v>
      </c>
      <c r="T31" s="12" t="s">
        <v>69</v>
      </c>
      <c r="U31" s="1" t="s">
        <v>193</v>
      </c>
      <c r="V31" s="12" t="s">
        <v>30</v>
      </c>
      <c r="W31" s="1" t="s">
        <v>194</v>
      </c>
      <c r="X31" s="1" t="s">
        <v>96</v>
      </c>
      <c r="Y31" s="7">
        <v>7.56</v>
      </c>
      <c r="Z31" s="12" t="s">
        <v>31</v>
      </c>
      <c r="AD31" s="14" t="s">
        <v>34</v>
      </c>
      <c r="AE31" s="7"/>
      <c r="AF31" s="7">
        <v>15</v>
      </c>
      <c r="AG31" s="3">
        <v>6</v>
      </c>
      <c r="AH31" s="28">
        <f t="shared" si="1"/>
        <v>1</v>
      </c>
      <c r="AI31" s="16">
        <f t="shared" si="2"/>
        <v>5.6000000000000005</v>
      </c>
      <c r="AJ31" s="17">
        <f t="shared" si="3"/>
        <v>15.120000000000001</v>
      </c>
      <c r="AK31" s="17">
        <f t="shared" si="4"/>
        <v>5</v>
      </c>
      <c r="AL31" s="17">
        <f t="shared" si="5"/>
        <v>0</v>
      </c>
      <c r="AM31" s="17">
        <f t="shared" si="6"/>
        <v>0</v>
      </c>
      <c r="AN31" s="17">
        <f t="shared" si="7"/>
        <v>5</v>
      </c>
      <c r="AO31" s="18">
        <f t="shared" si="8"/>
        <v>30.720000000000002</v>
      </c>
      <c r="AP31" s="7"/>
      <c r="AQ31" s="7"/>
      <c r="AR31" s="10">
        <f t="shared" si="9"/>
        <v>0</v>
      </c>
      <c r="AS31" s="10">
        <f t="shared" si="10"/>
        <v>0</v>
      </c>
      <c r="AT31" s="11">
        <f t="shared" si="11"/>
        <v>0</v>
      </c>
      <c r="AU31" s="11">
        <f t="shared" si="12"/>
        <v>30.720000000000002</v>
      </c>
    </row>
    <row r="32" spans="1:47" ht="15">
      <c r="A32" s="35" t="s">
        <v>323</v>
      </c>
      <c r="B32" s="35" t="s">
        <v>324</v>
      </c>
      <c r="C32" s="5" t="s">
        <v>99</v>
      </c>
      <c r="D32" s="6">
        <v>36902</v>
      </c>
      <c r="E32" s="6">
        <v>43076</v>
      </c>
      <c r="F32" s="15">
        <f t="shared" si="0"/>
        <v>16.905555555555555</v>
      </c>
      <c r="G32" s="5" t="s">
        <v>85</v>
      </c>
      <c r="H32" s="12" t="s">
        <v>23</v>
      </c>
      <c r="I32" s="5" t="s">
        <v>325</v>
      </c>
      <c r="J32" s="5" t="s">
        <v>326</v>
      </c>
      <c r="K32" s="5" t="s">
        <v>187</v>
      </c>
      <c r="L32" s="5" t="s">
        <v>89</v>
      </c>
      <c r="M32" s="1">
        <v>60024</v>
      </c>
      <c r="N32" s="1" t="s">
        <v>327</v>
      </c>
      <c r="O32" s="5" t="s">
        <v>328</v>
      </c>
      <c r="P32" s="33" t="s">
        <v>329</v>
      </c>
      <c r="Q32" s="5" t="s">
        <v>330</v>
      </c>
      <c r="R32" s="33" t="s">
        <v>331</v>
      </c>
      <c r="S32" s="12" t="s">
        <v>25</v>
      </c>
      <c r="T32" s="12" t="s">
        <v>69</v>
      </c>
      <c r="U32" s="1" t="s">
        <v>95</v>
      </c>
      <c r="V32" s="12" t="s">
        <v>30</v>
      </c>
      <c r="W32" s="1" t="s">
        <v>174</v>
      </c>
      <c r="X32" s="1" t="s">
        <v>96</v>
      </c>
      <c r="Y32" s="7">
        <v>7.2</v>
      </c>
      <c r="Z32" s="12" t="s">
        <v>31</v>
      </c>
      <c r="AD32" s="14" t="s">
        <v>34</v>
      </c>
      <c r="AE32" s="7"/>
      <c r="AF32" s="7">
        <v>17</v>
      </c>
      <c r="AG32" s="3">
        <v>8</v>
      </c>
      <c r="AH32" s="28">
        <f t="shared" si="1"/>
        <v>2</v>
      </c>
      <c r="AI32" s="16">
        <f t="shared" si="2"/>
        <v>6</v>
      </c>
      <c r="AJ32" s="17">
        <f t="shared" si="3"/>
        <v>14.400000000000002</v>
      </c>
      <c r="AK32" s="17">
        <f t="shared" si="4"/>
        <v>5</v>
      </c>
      <c r="AL32" s="17">
        <f t="shared" si="5"/>
        <v>0</v>
      </c>
      <c r="AM32" s="17">
        <f t="shared" si="6"/>
        <v>0</v>
      </c>
      <c r="AN32" s="17">
        <f t="shared" si="7"/>
        <v>5</v>
      </c>
      <c r="AO32" s="18">
        <f t="shared" si="8"/>
        <v>30.400000000000002</v>
      </c>
      <c r="AP32" s="7"/>
      <c r="AQ32" s="7"/>
      <c r="AR32" s="10">
        <f t="shared" si="9"/>
        <v>0</v>
      </c>
      <c r="AS32" s="10">
        <f t="shared" si="10"/>
        <v>0</v>
      </c>
      <c r="AT32" s="11">
        <f t="shared" si="11"/>
        <v>0</v>
      </c>
      <c r="AU32" s="11">
        <f t="shared" si="12"/>
        <v>30.400000000000002</v>
      </c>
    </row>
    <row r="33" spans="1:47" ht="15">
      <c r="A33" s="35" t="s">
        <v>427</v>
      </c>
      <c r="B33" s="35" t="s">
        <v>428</v>
      </c>
      <c r="C33" s="5" t="s">
        <v>429</v>
      </c>
      <c r="D33" s="6">
        <v>36837</v>
      </c>
      <c r="E33" s="6">
        <v>43076</v>
      </c>
      <c r="F33" s="15">
        <f t="shared" si="0"/>
        <v>17.083333333333332</v>
      </c>
      <c r="G33" s="5" t="s">
        <v>85</v>
      </c>
      <c r="H33" s="12" t="s">
        <v>22</v>
      </c>
      <c r="I33" s="5" t="s">
        <v>86</v>
      </c>
      <c r="J33" s="5" t="s">
        <v>420</v>
      </c>
      <c r="K33" s="5" t="s">
        <v>84</v>
      </c>
      <c r="L33" s="5" t="s">
        <v>89</v>
      </c>
      <c r="M33" s="1">
        <v>60027</v>
      </c>
      <c r="N33" s="1" t="s">
        <v>430</v>
      </c>
      <c r="O33" s="5" t="s">
        <v>431</v>
      </c>
      <c r="P33" s="33" t="s">
        <v>432</v>
      </c>
      <c r="Q33" s="5" t="s">
        <v>433</v>
      </c>
      <c r="R33" s="33" t="s">
        <v>434</v>
      </c>
      <c r="S33" s="12" t="s">
        <v>25</v>
      </c>
      <c r="T33" s="12" t="s">
        <v>69</v>
      </c>
      <c r="U33" s="1" t="s">
        <v>242</v>
      </c>
      <c r="V33" s="12" t="s">
        <v>30</v>
      </c>
      <c r="W33" s="1" t="s">
        <v>243</v>
      </c>
      <c r="X33" s="1" t="s">
        <v>96</v>
      </c>
      <c r="Y33" s="7">
        <v>7.11</v>
      </c>
      <c r="Z33" s="12" t="s">
        <v>31</v>
      </c>
      <c r="AD33" s="14" t="s">
        <v>34</v>
      </c>
      <c r="AE33" s="7"/>
      <c r="AF33" s="7">
        <v>17</v>
      </c>
      <c r="AG33" s="9">
        <v>8</v>
      </c>
      <c r="AH33" s="28">
        <f t="shared" si="1"/>
        <v>2</v>
      </c>
      <c r="AI33" s="16">
        <f t="shared" si="2"/>
        <v>6</v>
      </c>
      <c r="AJ33" s="17">
        <f t="shared" si="3"/>
        <v>14.220000000000002</v>
      </c>
      <c r="AK33" s="17">
        <f t="shared" si="4"/>
        <v>5</v>
      </c>
      <c r="AL33" s="17">
        <f t="shared" si="5"/>
        <v>0</v>
      </c>
      <c r="AM33" s="17">
        <f t="shared" si="6"/>
        <v>0</v>
      </c>
      <c r="AN33" s="17">
        <f t="shared" si="7"/>
        <v>5</v>
      </c>
      <c r="AO33" s="18">
        <f t="shared" si="8"/>
        <v>30.220000000000002</v>
      </c>
      <c r="AP33" s="7"/>
      <c r="AQ33" s="7"/>
      <c r="AR33" s="10">
        <f t="shared" si="9"/>
        <v>0</v>
      </c>
      <c r="AS33" s="10">
        <f t="shared" si="10"/>
        <v>0</v>
      </c>
      <c r="AT33" s="11">
        <f t="shared" si="11"/>
        <v>0</v>
      </c>
      <c r="AU33" s="11">
        <f t="shared" si="12"/>
        <v>30.220000000000002</v>
      </c>
    </row>
    <row r="34" spans="1:47" ht="15">
      <c r="A34" s="5" t="s">
        <v>212</v>
      </c>
      <c r="B34" s="5" t="s">
        <v>213</v>
      </c>
      <c r="C34" s="5" t="s">
        <v>214</v>
      </c>
      <c r="D34" s="6">
        <v>36787</v>
      </c>
      <c r="E34" s="6">
        <v>43076</v>
      </c>
      <c r="F34" s="15">
        <f t="shared" si="0"/>
        <v>17.219444444444445</v>
      </c>
      <c r="G34" s="5" t="s">
        <v>85</v>
      </c>
      <c r="H34" s="12" t="s">
        <v>22</v>
      </c>
      <c r="I34" s="5" t="s">
        <v>215</v>
      </c>
      <c r="J34" s="5" t="s">
        <v>216</v>
      </c>
      <c r="K34" s="5" t="s">
        <v>88</v>
      </c>
      <c r="L34" s="5" t="s">
        <v>89</v>
      </c>
      <c r="M34" s="1">
        <v>60022</v>
      </c>
      <c r="N34" s="1" t="s">
        <v>218</v>
      </c>
      <c r="O34" s="5" t="s">
        <v>219</v>
      </c>
      <c r="P34" s="33" t="s">
        <v>220</v>
      </c>
      <c r="Q34" s="5" t="s">
        <v>221</v>
      </c>
      <c r="R34" s="33" t="s">
        <v>222</v>
      </c>
      <c r="S34" s="12" t="s">
        <v>25</v>
      </c>
      <c r="T34" s="12" t="s">
        <v>69</v>
      </c>
      <c r="U34" s="1" t="s">
        <v>193</v>
      </c>
      <c r="V34" s="12" t="s">
        <v>30</v>
      </c>
      <c r="W34" s="1" t="s">
        <v>223</v>
      </c>
      <c r="X34" s="1" t="s">
        <v>96</v>
      </c>
      <c r="Y34" s="7">
        <v>7.45</v>
      </c>
      <c r="Z34" s="12" t="s">
        <v>31</v>
      </c>
      <c r="AD34" s="14" t="s">
        <v>34</v>
      </c>
      <c r="AE34" s="7"/>
      <c r="AF34" s="7">
        <v>15</v>
      </c>
      <c r="AG34" s="3">
        <v>8</v>
      </c>
      <c r="AH34" s="28">
        <f t="shared" si="1"/>
        <v>2</v>
      </c>
      <c r="AI34" s="16">
        <f t="shared" si="2"/>
        <v>5.2</v>
      </c>
      <c r="AJ34" s="17">
        <f t="shared" si="3"/>
        <v>14.900000000000002</v>
      </c>
      <c r="AK34" s="17">
        <f t="shared" si="4"/>
        <v>5</v>
      </c>
      <c r="AL34" s="17">
        <f t="shared" si="5"/>
        <v>0</v>
      </c>
      <c r="AM34" s="17">
        <f t="shared" si="6"/>
        <v>0</v>
      </c>
      <c r="AN34" s="17">
        <f t="shared" si="7"/>
        <v>5</v>
      </c>
      <c r="AO34" s="18">
        <f t="shared" si="8"/>
        <v>30.1</v>
      </c>
      <c r="AP34" s="7"/>
      <c r="AQ34" s="7"/>
      <c r="AR34" s="10">
        <f t="shared" si="9"/>
        <v>0</v>
      </c>
      <c r="AS34" s="10">
        <f t="shared" si="10"/>
        <v>0</v>
      </c>
      <c r="AT34" s="11">
        <f t="shared" si="11"/>
        <v>0</v>
      </c>
      <c r="AU34" s="11">
        <f t="shared" si="12"/>
        <v>30.1</v>
      </c>
    </row>
    <row r="35" spans="1:47" ht="15">
      <c r="A35" s="38" t="s">
        <v>158</v>
      </c>
      <c r="B35" s="38" t="s">
        <v>159</v>
      </c>
      <c r="C35" s="5" t="s">
        <v>160</v>
      </c>
      <c r="D35" s="6">
        <v>36892</v>
      </c>
      <c r="E35" s="6">
        <v>43076</v>
      </c>
      <c r="F35" s="15">
        <f t="shared" si="0"/>
        <v>16.933333333333334</v>
      </c>
      <c r="G35" s="5" t="s">
        <v>85</v>
      </c>
      <c r="H35" s="12" t="s">
        <v>22</v>
      </c>
      <c r="I35" s="5" t="s">
        <v>161</v>
      </c>
      <c r="J35" s="5" t="s">
        <v>162</v>
      </c>
      <c r="K35" s="5" t="s">
        <v>84</v>
      </c>
      <c r="L35" s="5" t="s">
        <v>89</v>
      </c>
      <c r="M35" s="1">
        <v>60027</v>
      </c>
      <c r="N35" s="1" t="s">
        <v>163</v>
      </c>
      <c r="O35" s="5" t="s">
        <v>164</v>
      </c>
      <c r="P35" s="33" t="s">
        <v>165</v>
      </c>
      <c r="Q35" s="5" t="s">
        <v>164</v>
      </c>
      <c r="R35" s="33" t="s">
        <v>166</v>
      </c>
      <c r="S35" s="12" t="s">
        <v>25</v>
      </c>
      <c r="T35" s="12" t="s">
        <v>69</v>
      </c>
      <c r="U35" s="1" t="s">
        <v>128</v>
      </c>
      <c r="V35" s="12" t="s">
        <v>30</v>
      </c>
      <c r="W35" s="1" t="s">
        <v>118</v>
      </c>
      <c r="X35" s="1" t="s">
        <v>107</v>
      </c>
      <c r="Y35" s="7">
        <v>7.1</v>
      </c>
      <c r="Z35" s="12" t="s">
        <v>31</v>
      </c>
      <c r="AD35" s="14" t="s">
        <v>34</v>
      </c>
      <c r="AE35" s="7"/>
      <c r="AF35" s="7">
        <v>16</v>
      </c>
      <c r="AG35" s="3">
        <v>9</v>
      </c>
      <c r="AH35" s="28">
        <f t="shared" si="1"/>
        <v>2</v>
      </c>
      <c r="AI35" s="16">
        <f t="shared" si="2"/>
        <v>5.6000000000000005</v>
      </c>
      <c r="AJ35" s="17">
        <f t="shared" si="3"/>
        <v>14.2</v>
      </c>
      <c r="AK35" s="17">
        <f t="shared" si="4"/>
        <v>5</v>
      </c>
      <c r="AL35" s="17">
        <f t="shared" si="5"/>
        <v>0</v>
      </c>
      <c r="AM35" s="17">
        <f t="shared" si="6"/>
        <v>0</v>
      </c>
      <c r="AN35" s="17">
        <f t="shared" si="7"/>
        <v>5</v>
      </c>
      <c r="AO35" s="18">
        <f t="shared" si="8"/>
        <v>29.8</v>
      </c>
      <c r="AP35" s="7"/>
      <c r="AQ35" s="7"/>
      <c r="AR35" s="10">
        <f t="shared" si="9"/>
        <v>0</v>
      </c>
      <c r="AS35" s="10">
        <f t="shared" si="10"/>
        <v>0</v>
      </c>
      <c r="AT35" s="11">
        <f t="shared" si="11"/>
        <v>0</v>
      </c>
      <c r="AU35" s="11">
        <f t="shared" si="12"/>
        <v>29.8</v>
      </c>
    </row>
    <row r="36" spans="1:47" ht="15">
      <c r="A36" s="5" t="s">
        <v>452</v>
      </c>
      <c r="B36" s="5" t="s">
        <v>453</v>
      </c>
      <c r="C36" s="5" t="s">
        <v>226</v>
      </c>
      <c r="D36" s="6">
        <v>37063</v>
      </c>
      <c r="E36" s="6">
        <v>43076</v>
      </c>
      <c r="F36" s="15">
        <f t="shared" si="0"/>
        <v>16.461111111111112</v>
      </c>
      <c r="G36" s="5" t="s">
        <v>85</v>
      </c>
      <c r="H36" s="12" t="s">
        <v>23</v>
      </c>
      <c r="I36" s="5" t="s">
        <v>454</v>
      </c>
      <c r="J36" s="5" t="s">
        <v>87</v>
      </c>
      <c r="K36" s="5" t="s">
        <v>88</v>
      </c>
      <c r="L36" s="5" t="s">
        <v>89</v>
      </c>
      <c r="M36" s="1">
        <v>60022</v>
      </c>
      <c r="N36" s="1" t="s">
        <v>455</v>
      </c>
      <c r="O36" s="5" t="s">
        <v>456</v>
      </c>
      <c r="P36" s="33" t="s">
        <v>457</v>
      </c>
      <c r="Q36" s="5" t="s">
        <v>458</v>
      </c>
      <c r="R36" s="33" t="s">
        <v>459</v>
      </c>
      <c r="S36" s="12" t="s">
        <v>25</v>
      </c>
      <c r="T36" s="12" t="s">
        <v>69</v>
      </c>
      <c r="U36" s="1" t="s">
        <v>193</v>
      </c>
      <c r="V36" s="12" t="s">
        <v>29</v>
      </c>
      <c r="W36" s="1" t="s">
        <v>194</v>
      </c>
      <c r="X36" s="1" t="s">
        <v>96</v>
      </c>
      <c r="Y36" s="7">
        <v>8.8</v>
      </c>
      <c r="Z36" s="12" t="s">
        <v>31</v>
      </c>
      <c r="AD36" s="14" t="s">
        <v>34</v>
      </c>
      <c r="AE36" s="7"/>
      <c r="AF36" s="7">
        <v>19</v>
      </c>
      <c r="AG36" s="9">
        <v>6</v>
      </c>
      <c r="AH36" s="28">
        <f t="shared" si="1"/>
        <v>1</v>
      </c>
      <c r="AI36" s="16">
        <f t="shared" si="2"/>
        <v>7.199999999999999</v>
      </c>
      <c r="AJ36" s="17">
        <f t="shared" si="3"/>
        <v>17.6</v>
      </c>
      <c r="AK36" s="17">
        <f t="shared" si="4"/>
        <v>5</v>
      </c>
      <c r="AL36" s="17">
        <f t="shared" si="5"/>
        <v>0</v>
      </c>
      <c r="AM36" s="17">
        <f t="shared" si="6"/>
        <v>0</v>
      </c>
      <c r="AN36" s="17">
        <f t="shared" si="7"/>
        <v>0</v>
      </c>
      <c r="AO36" s="18">
        <f t="shared" si="8"/>
        <v>29.8</v>
      </c>
      <c r="AP36" s="7"/>
      <c r="AQ36" s="7"/>
      <c r="AR36" s="10">
        <f t="shared" si="9"/>
        <v>0</v>
      </c>
      <c r="AS36" s="10">
        <f t="shared" si="10"/>
        <v>0</v>
      </c>
      <c r="AT36" s="11">
        <f t="shared" si="11"/>
        <v>0</v>
      </c>
      <c r="AU36" s="11">
        <f t="shared" si="12"/>
        <v>29.8</v>
      </c>
    </row>
    <row r="37" spans="1:47" ht="15">
      <c r="A37" s="35" t="s">
        <v>398</v>
      </c>
      <c r="B37" s="35" t="s">
        <v>281</v>
      </c>
      <c r="C37" s="5" t="s">
        <v>99</v>
      </c>
      <c r="D37" s="6">
        <v>36654</v>
      </c>
      <c r="E37" s="6">
        <v>43076</v>
      </c>
      <c r="F37" s="15">
        <f t="shared" si="0"/>
        <v>17.580555555555556</v>
      </c>
      <c r="G37" s="5" t="s">
        <v>85</v>
      </c>
      <c r="H37" s="12" t="s">
        <v>22</v>
      </c>
      <c r="I37" s="5" t="s">
        <v>399</v>
      </c>
      <c r="J37" s="5" t="s">
        <v>400</v>
      </c>
      <c r="K37" s="5" t="s">
        <v>214</v>
      </c>
      <c r="L37" s="5" t="s">
        <v>89</v>
      </c>
      <c r="M37" s="1">
        <v>60025</v>
      </c>
      <c r="N37" s="1" t="s">
        <v>405</v>
      </c>
      <c r="O37" s="5" t="s">
        <v>406</v>
      </c>
      <c r="P37" s="33" t="s">
        <v>407</v>
      </c>
      <c r="Q37" s="5" t="s">
        <v>404</v>
      </c>
      <c r="R37" s="5"/>
      <c r="S37" s="12" t="s">
        <v>25</v>
      </c>
      <c r="T37" s="12" t="s">
        <v>69</v>
      </c>
      <c r="U37" s="1" t="s">
        <v>242</v>
      </c>
      <c r="V37" s="12" t="s">
        <v>30</v>
      </c>
      <c r="W37" s="1" t="s">
        <v>243</v>
      </c>
      <c r="X37" s="1" t="s">
        <v>96</v>
      </c>
      <c r="Y37" s="7">
        <v>7.44</v>
      </c>
      <c r="Z37" s="12" t="s">
        <v>31</v>
      </c>
      <c r="AD37" s="14" t="s">
        <v>34</v>
      </c>
      <c r="AE37" s="7"/>
      <c r="AF37" s="7">
        <v>14</v>
      </c>
      <c r="AG37" s="9">
        <v>11</v>
      </c>
      <c r="AH37" s="28">
        <f t="shared" si="1"/>
        <v>2</v>
      </c>
      <c r="AI37" s="16">
        <f t="shared" si="2"/>
        <v>4.8</v>
      </c>
      <c r="AJ37" s="17">
        <f t="shared" si="3"/>
        <v>14.880000000000003</v>
      </c>
      <c r="AK37" s="17">
        <f t="shared" si="4"/>
        <v>5</v>
      </c>
      <c r="AL37" s="17">
        <f t="shared" si="5"/>
        <v>0</v>
      </c>
      <c r="AM37" s="17">
        <f t="shared" si="6"/>
        <v>0</v>
      </c>
      <c r="AN37" s="17">
        <f t="shared" si="7"/>
        <v>5</v>
      </c>
      <c r="AO37" s="18">
        <f t="shared" si="8"/>
        <v>29.680000000000003</v>
      </c>
      <c r="AP37" s="7"/>
      <c r="AQ37" s="7"/>
      <c r="AR37" s="10">
        <f t="shared" si="9"/>
        <v>0</v>
      </c>
      <c r="AS37" s="10">
        <f t="shared" si="10"/>
        <v>0</v>
      </c>
      <c r="AT37" s="11">
        <f t="shared" si="11"/>
        <v>0</v>
      </c>
      <c r="AU37" s="11">
        <f t="shared" si="12"/>
        <v>29.680000000000003</v>
      </c>
    </row>
    <row r="38" spans="1:47" ht="15">
      <c r="A38" s="35" t="s">
        <v>398</v>
      </c>
      <c r="B38" s="35" t="s">
        <v>176</v>
      </c>
      <c r="C38" s="5" t="s">
        <v>99</v>
      </c>
      <c r="D38" s="6">
        <v>36654</v>
      </c>
      <c r="E38" s="6">
        <v>43076</v>
      </c>
      <c r="F38" s="15">
        <f t="shared" si="0"/>
        <v>17.580555555555556</v>
      </c>
      <c r="G38" s="5" t="s">
        <v>85</v>
      </c>
      <c r="H38" s="12" t="s">
        <v>22</v>
      </c>
      <c r="I38" s="5" t="s">
        <v>399</v>
      </c>
      <c r="J38" s="5" t="s">
        <v>400</v>
      </c>
      <c r="K38" s="5" t="s">
        <v>214</v>
      </c>
      <c r="L38" s="5" t="s">
        <v>89</v>
      </c>
      <c r="M38" s="1">
        <v>60025</v>
      </c>
      <c r="N38" s="1" t="s">
        <v>401</v>
      </c>
      <c r="O38" s="5" t="s">
        <v>402</v>
      </c>
      <c r="P38" s="33" t="s">
        <v>403</v>
      </c>
      <c r="Q38" s="5" t="s">
        <v>404</v>
      </c>
      <c r="R38" s="5"/>
      <c r="S38" s="12" t="s">
        <v>25</v>
      </c>
      <c r="T38" s="12" t="s">
        <v>69</v>
      </c>
      <c r="U38" s="1" t="s">
        <v>242</v>
      </c>
      <c r="V38" s="12" t="s">
        <v>30</v>
      </c>
      <c r="W38" s="1" t="s">
        <v>243</v>
      </c>
      <c r="X38" s="1" t="s">
        <v>96</v>
      </c>
      <c r="Y38" s="7">
        <v>7.22</v>
      </c>
      <c r="Z38" s="12" t="s">
        <v>31</v>
      </c>
      <c r="AD38" s="14" t="s">
        <v>34</v>
      </c>
      <c r="AE38" s="7"/>
      <c r="AF38" s="7">
        <v>15</v>
      </c>
      <c r="AG38" s="9">
        <v>10</v>
      </c>
      <c r="AH38" s="28">
        <f t="shared" si="1"/>
        <v>2</v>
      </c>
      <c r="AI38" s="16">
        <f t="shared" si="2"/>
        <v>5.2</v>
      </c>
      <c r="AJ38" s="17">
        <f t="shared" si="3"/>
        <v>14.44</v>
      </c>
      <c r="AK38" s="17">
        <f t="shared" si="4"/>
        <v>5</v>
      </c>
      <c r="AL38" s="17">
        <f t="shared" si="5"/>
        <v>0</v>
      </c>
      <c r="AM38" s="17">
        <f t="shared" si="6"/>
        <v>0</v>
      </c>
      <c r="AN38" s="17">
        <f t="shared" si="7"/>
        <v>5</v>
      </c>
      <c r="AO38" s="18">
        <f t="shared" si="8"/>
        <v>29.64</v>
      </c>
      <c r="AP38" s="7"/>
      <c r="AQ38" s="7"/>
      <c r="AR38" s="10">
        <f t="shared" si="9"/>
        <v>0</v>
      </c>
      <c r="AS38" s="10">
        <f t="shared" si="10"/>
        <v>0</v>
      </c>
      <c r="AT38" s="11">
        <f t="shared" si="11"/>
        <v>0</v>
      </c>
      <c r="AU38" s="11">
        <f t="shared" si="12"/>
        <v>29.64</v>
      </c>
    </row>
    <row r="39" spans="1:47" ht="15">
      <c r="A39" s="36" t="s">
        <v>130</v>
      </c>
      <c r="B39" s="36" t="s">
        <v>131</v>
      </c>
      <c r="C39" s="5" t="s">
        <v>84</v>
      </c>
      <c r="D39" s="6">
        <v>36726</v>
      </c>
      <c r="E39" s="6">
        <v>43076</v>
      </c>
      <c r="F39" s="15">
        <f t="shared" si="0"/>
        <v>17.383333333333333</v>
      </c>
      <c r="G39" s="5" t="s">
        <v>85</v>
      </c>
      <c r="H39" s="12" t="s">
        <v>22</v>
      </c>
      <c r="I39" s="5" t="s">
        <v>132</v>
      </c>
      <c r="J39" s="5" t="s">
        <v>133</v>
      </c>
      <c r="K39" s="5" t="s">
        <v>84</v>
      </c>
      <c r="L39" s="5" t="s">
        <v>89</v>
      </c>
      <c r="M39" s="1">
        <v>60027</v>
      </c>
      <c r="N39" s="1" t="s">
        <v>134</v>
      </c>
      <c r="O39" s="5" t="s">
        <v>135</v>
      </c>
      <c r="P39" s="33" t="s">
        <v>352</v>
      </c>
      <c r="Q39" s="5" t="s">
        <v>136</v>
      </c>
      <c r="R39" s="33" t="s">
        <v>137</v>
      </c>
      <c r="S39" s="12" t="s">
        <v>25</v>
      </c>
      <c r="T39" s="12" t="s">
        <v>69</v>
      </c>
      <c r="U39" s="1" t="s">
        <v>128</v>
      </c>
      <c r="V39" s="12" t="s">
        <v>29</v>
      </c>
      <c r="W39" s="1" t="s">
        <v>118</v>
      </c>
      <c r="X39" s="1" t="s">
        <v>107</v>
      </c>
      <c r="Y39" s="7">
        <v>7.38</v>
      </c>
      <c r="Z39" s="12" t="s">
        <v>31</v>
      </c>
      <c r="AD39" s="14" t="s">
        <v>33</v>
      </c>
      <c r="AE39" s="7">
        <v>5742.96</v>
      </c>
      <c r="AF39" s="7">
        <v>13</v>
      </c>
      <c r="AG39" s="3">
        <v>6</v>
      </c>
      <c r="AH39" s="28">
        <f t="shared" si="1"/>
        <v>1</v>
      </c>
      <c r="AI39" s="16">
        <f t="shared" si="2"/>
        <v>4.8</v>
      </c>
      <c r="AJ39" s="17">
        <f t="shared" si="3"/>
        <v>14.76</v>
      </c>
      <c r="AK39" s="17">
        <f t="shared" si="4"/>
        <v>5</v>
      </c>
      <c r="AL39" s="17">
        <f t="shared" si="5"/>
        <v>5</v>
      </c>
      <c r="AM39" s="17">
        <f t="shared" si="6"/>
        <v>0</v>
      </c>
      <c r="AN39" s="17">
        <f t="shared" si="7"/>
        <v>0</v>
      </c>
      <c r="AO39" s="18">
        <f t="shared" si="8"/>
        <v>29.56</v>
      </c>
      <c r="AP39" s="7"/>
      <c r="AQ39" s="7"/>
      <c r="AR39" s="10">
        <f t="shared" si="9"/>
        <v>0</v>
      </c>
      <c r="AS39" s="10">
        <f t="shared" si="10"/>
        <v>0</v>
      </c>
      <c r="AT39" s="11">
        <f t="shared" si="11"/>
        <v>0</v>
      </c>
      <c r="AU39" s="11">
        <f t="shared" si="12"/>
        <v>29.56</v>
      </c>
    </row>
    <row r="40" spans="1:47" ht="15">
      <c r="A40" s="35" t="s">
        <v>314</v>
      </c>
      <c r="B40" s="35" t="s">
        <v>315</v>
      </c>
      <c r="C40" s="5" t="s">
        <v>84</v>
      </c>
      <c r="D40" s="6">
        <v>36883</v>
      </c>
      <c r="E40" s="6">
        <v>43076</v>
      </c>
      <c r="F40" s="15">
        <f t="shared" si="0"/>
        <v>16.955555555555556</v>
      </c>
      <c r="G40" s="5" t="s">
        <v>85</v>
      </c>
      <c r="H40" s="12" t="s">
        <v>22</v>
      </c>
      <c r="I40" s="5" t="s">
        <v>316</v>
      </c>
      <c r="J40" s="5" t="s">
        <v>317</v>
      </c>
      <c r="K40" s="5" t="s">
        <v>88</v>
      </c>
      <c r="L40" s="5" t="s">
        <v>89</v>
      </c>
      <c r="M40" s="1">
        <v>60022</v>
      </c>
      <c r="N40" s="1" t="s">
        <v>318</v>
      </c>
      <c r="O40" s="5" t="s">
        <v>319</v>
      </c>
      <c r="P40" s="33" t="s">
        <v>320</v>
      </c>
      <c r="Q40" s="5" t="s">
        <v>321</v>
      </c>
      <c r="R40" s="33" t="s">
        <v>322</v>
      </c>
      <c r="S40" s="12" t="s">
        <v>25</v>
      </c>
      <c r="T40" s="12" t="s">
        <v>69</v>
      </c>
      <c r="U40" s="1" t="s">
        <v>242</v>
      </c>
      <c r="V40" s="12" t="s">
        <v>29</v>
      </c>
      <c r="W40" s="1" t="s">
        <v>243</v>
      </c>
      <c r="X40" s="1" t="s">
        <v>96</v>
      </c>
      <c r="Y40" s="7">
        <v>7.5</v>
      </c>
      <c r="Z40" s="12" t="s">
        <v>31</v>
      </c>
      <c r="AD40" s="14" t="s">
        <v>34</v>
      </c>
      <c r="AE40" s="7"/>
      <c r="AF40" s="7">
        <v>23</v>
      </c>
      <c r="AG40" s="3">
        <v>2</v>
      </c>
      <c r="AH40" s="28">
        <f t="shared" si="1"/>
        <v>0</v>
      </c>
      <c r="AI40" s="16">
        <f t="shared" si="2"/>
        <v>9.200000000000001</v>
      </c>
      <c r="AJ40" s="17">
        <f t="shared" si="3"/>
        <v>15</v>
      </c>
      <c r="AK40" s="17">
        <f t="shared" si="4"/>
        <v>5</v>
      </c>
      <c r="AL40" s="17">
        <f t="shared" si="5"/>
        <v>0</v>
      </c>
      <c r="AM40" s="17">
        <f t="shared" si="6"/>
        <v>0</v>
      </c>
      <c r="AN40" s="17">
        <f t="shared" si="7"/>
        <v>0</v>
      </c>
      <c r="AO40" s="18">
        <f t="shared" si="8"/>
        <v>29.200000000000003</v>
      </c>
      <c r="AP40" s="7"/>
      <c r="AQ40" s="7"/>
      <c r="AR40" s="10">
        <f t="shared" si="9"/>
        <v>0</v>
      </c>
      <c r="AS40" s="10">
        <f t="shared" si="10"/>
        <v>0</v>
      </c>
      <c r="AT40" s="11">
        <f t="shared" si="11"/>
        <v>0</v>
      </c>
      <c r="AU40" s="11">
        <f t="shared" si="12"/>
        <v>29.200000000000003</v>
      </c>
    </row>
    <row r="41" spans="1:47" ht="15">
      <c r="A41" s="36" t="s">
        <v>97</v>
      </c>
      <c r="B41" s="36" t="s">
        <v>98</v>
      </c>
      <c r="C41" s="5" t="s">
        <v>99</v>
      </c>
      <c r="D41" s="6">
        <v>37095</v>
      </c>
      <c r="E41" s="6">
        <v>43076</v>
      </c>
      <c r="F41" s="15">
        <f t="shared" si="0"/>
        <v>16.372222222222224</v>
      </c>
      <c r="G41" s="5" t="s">
        <v>85</v>
      </c>
      <c r="H41" s="12" t="s">
        <v>23</v>
      </c>
      <c r="I41" s="5" t="s">
        <v>100</v>
      </c>
      <c r="J41" s="5" t="s">
        <v>101</v>
      </c>
      <c r="K41" s="5" t="s">
        <v>84</v>
      </c>
      <c r="L41" s="5" t="s">
        <v>89</v>
      </c>
      <c r="M41" s="1">
        <v>60027</v>
      </c>
      <c r="N41" s="1" t="s">
        <v>102</v>
      </c>
      <c r="O41" s="5" t="s">
        <v>103</v>
      </c>
      <c r="P41" s="33" t="s">
        <v>104</v>
      </c>
      <c r="Q41" s="5" t="s">
        <v>105</v>
      </c>
      <c r="R41" s="5"/>
      <c r="S41" s="12" t="s">
        <v>25</v>
      </c>
      <c r="T41" s="12" t="s">
        <v>69</v>
      </c>
      <c r="U41" s="1" t="s">
        <v>117</v>
      </c>
      <c r="V41" s="12" t="s">
        <v>29</v>
      </c>
      <c r="W41" s="1" t="s">
        <v>106</v>
      </c>
      <c r="X41" s="1" t="s">
        <v>107</v>
      </c>
      <c r="Y41" s="7">
        <v>8.08</v>
      </c>
      <c r="Z41" s="12" t="s">
        <v>31</v>
      </c>
      <c r="AD41" s="14" t="s">
        <v>34</v>
      </c>
      <c r="AE41" s="7"/>
      <c r="AF41" s="7">
        <v>21</v>
      </c>
      <c r="AG41" s="3">
        <v>4</v>
      </c>
      <c r="AH41" s="28">
        <f t="shared" si="1"/>
        <v>1</v>
      </c>
      <c r="AI41" s="16">
        <f t="shared" si="2"/>
        <v>8</v>
      </c>
      <c r="AJ41" s="17">
        <f t="shared" si="3"/>
        <v>16.16</v>
      </c>
      <c r="AK41" s="17">
        <f t="shared" si="4"/>
        <v>5</v>
      </c>
      <c r="AL41" s="17">
        <f t="shared" si="5"/>
        <v>0</v>
      </c>
      <c r="AM41" s="17">
        <f t="shared" si="6"/>
        <v>0</v>
      </c>
      <c r="AN41" s="17">
        <f t="shared" si="7"/>
        <v>0</v>
      </c>
      <c r="AO41" s="18">
        <f t="shared" si="8"/>
        <v>29.16</v>
      </c>
      <c r="AP41" s="7"/>
      <c r="AQ41" s="7"/>
      <c r="AR41" s="10">
        <f t="shared" si="9"/>
        <v>0</v>
      </c>
      <c r="AS41" s="10">
        <f t="shared" si="10"/>
        <v>0</v>
      </c>
      <c r="AT41" s="11">
        <f t="shared" si="11"/>
        <v>0</v>
      </c>
      <c r="AU41" s="11">
        <f t="shared" si="12"/>
        <v>29.16</v>
      </c>
    </row>
    <row r="42" spans="1:47" ht="15">
      <c r="A42" s="35" t="s">
        <v>119</v>
      </c>
      <c r="B42" s="35" t="s">
        <v>120</v>
      </c>
      <c r="C42" s="5" t="s">
        <v>84</v>
      </c>
      <c r="D42" s="6">
        <v>36691</v>
      </c>
      <c r="E42" s="6">
        <v>43076</v>
      </c>
      <c r="F42" s="15">
        <f t="shared" si="0"/>
        <v>17.480555555555554</v>
      </c>
      <c r="G42" s="5" t="s">
        <v>85</v>
      </c>
      <c r="H42" s="12" t="s">
        <v>22</v>
      </c>
      <c r="I42" s="5" t="s">
        <v>121</v>
      </c>
      <c r="J42" s="5" t="s">
        <v>122</v>
      </c>
      <c r="K42" s="5" t="s">
        <v>84</v>
      </c>
      <c r="L42" s="5" t="s">
        <v>89</v>
      </c>
      <c r="M42" s="1">
        <v>60027</v>
      </c>
      <c r="N42" s="1" t="s">
        <v>469</v>
      </c>
      <c r="O42" s="5" t="s">
        <v>123</v>
      </c>
      <c r="P42" s="33" t="s">
        <v>124</v>
      </c>
      <c r="Q42" s="5" t="s">
        <v>125</v>
      </c>
      <c r="R42" s="5"/>
      <c r="S42" s="12" t="s">
        <v>25</v>
      </c>
      <c r="T42" s="12" t="s">
        <v>69</v>
      </c>
      <c r="U42" s="1" t="s">
        <v>129</v>
      </c>
      <c r="V42" s="12" t="s">
        <v>30</v>
      </c>
      <c r="W42" s="1" t="s">
        <v>126</v>
      </c>
      <c r="X42" s="1" t="s">
        <v>127</v>
      </c>
      <c r="Y42" s="7">
        <v>7.1</v>
      </c>
      <c r="Z42" s="12" t="s">
        <v>31</v>
      </c>
      <c r="AD42" s="14" t="s">
        <v>34</v>
      </c>
      <c r="AE42" s="7"/>
      <c r="AF42" s="7">
        <v>14</v>
      </c>
      <c r="AG42" s="8">
        <v>11</v>
      </c>
      <c r="AH42" s="28">
        <f t="shared" si="1"/>
        <v>2</v>
      </c>
      <c r="AI42" s="16">
        <f t="shared" si="2"/>
        <v>4.8</v>
      </c>
      <c r="AJ42" s="17">
        <f t="shared" si="3"/>
        <v>14.2</v>
      </c>
      <c r="AK42" s="17">
        <f t="shared" si="4"/>
        <v>5</v>
      </c>
      <c r="AL42" s="17">
        <f t="shared" si="5"/>
        <v>0</v>
      </c>
      <c r="AM42" s="17">
        <f t="shared" si="6"/>
        <v>0</v>
      </c>
      <c r="AN42" s="17">
        <f t="shared" si="7"/>
        <v>5</v>
      </c>
      <c r="AO42" s="18">
        <f t="shared" si="8"/>
        <v>29</v>
      </c>
      <c r="AP42" s="7"/>
      <c r="AQ42" s="7"/>
      <c r="AR42" s="10">
        <f t="shared" si="9"/>
        <v>0</v>
      </c>
      <c r="AS42" s="10">
        <f t="shared" si="10"/>
        <v>0</v>
      </c>
      <c r="AT42" s="11">
        <f t="shared" si="11"/>
        <v>0</v>
      </c>
      <c r="AU42" s="11">
        <f t="shared" si="12"/>
        <v>29</v>
      </c>
    </row>
    <row r="43" spans="1:47" ht="15">
      <c r="A43" s="35" t="s">
        <v>416</v>
      </c>
      <c r="B43" s="35" t="s">
        <v>417</v>
      </c>
      <c r="C43" s="5" t="s">
        <v>418</v>
      </c>
      <c r="D43" s="6">
        <v>37165</v>
      </c>
      <c r="E43" s="6">
        <v>43076</v>
      </c>
      <c r="F43" s="15">
        <f t="shared" si="0"/>
        <v>16.183333333333334</v>
      </c>
      <c r="G43" s="5" t="s">
        <v>85</v>
      </c>
      <c r="H43" s="12" t="s">
        <v>22</v>
      </c>
      <c r="I43" s="5" t="s">
        <v>419</v>
      </c>
      <c r="J43" s="5" t="s">
        <v>420</v>
      </c>
      <c r="K43" s="5" t="s">
        <v>84</v>
      </c>
      <c r="L43" s="5" t="s">
        <v>89</v>
      </c>
      <c r="M43" s="1">
        <v>60027</v>
      </c>
      <c r="N43" s="1" t="s">
        <v>421</v>
      </c>
      <c r="O43" s="5" t="s">
        <v>422</v>
      </c>
      <c r="P43" s="33" t="s">
        <v>423</v>
      </c>
      <c r="Q43" s="5" t="s">
        <v>424</v>
      </c>
      <c r="R43" s="33" t="s">
        <v>425</v>
      </c>
      <c r="S43" s="12" t="s">
        <v>25</v>
      </c>
      <c r="T43" s="12" t="s">
        <v>69</v>
      </c>
      <c r="U43" s="1" t="s">
        <v>95</v>
      </c>
      <c r="V43" s="12" t="s">
        <v>29</v>
      </c>
      <c r="W43" s="1" t="s">
        <v>426</v>
      </c>
      <c r="X43" s="1" t="s">
        <v>96</v>
      </c>
      <c r="Y43" s="7">
        <v>8</v>
      </c>
      <c r="Z43" s="12" t="s">
        <v>31</v>
      </c>
      <c r="AD43" s="14" t="s">
        <v>34</v>
      </c>
      <c r="AE43" s="7"/>
      <c r="AF43" s="7">
        <v>18</v>
      </c>
      <c r="AG43" s="9">
        <v>7</v>
      </c>
      <c r="AH43" s="28">
        <f t="shared" si="1"/>
        <v>1</v>
      </c>
      <c r="AI43" s="16">
        <f t="shared" si="2"/>
        <v>6.800000000000001</v>
      </c>
      <c r="AJ43" s="17">
        <f t="shared" si="3"/>
        <v>16</v>
      </c>
      <c r="AK43" s="17">
        <f t="shared" si="4"/>
        <v>5</v>
      </c>
      <c r="AL43" s="17">
        <f t="shared" si="5"/>
        <v>0</v>
      </c>
      <c r="AM43" s="17">
        <f t="shared" si="6"/>
        <v>0</v>
      </c>
      <c r="AN43" s="17">
        <f t="shared" si="7"/>
        <v>0</v>
      </c>
      <c r="AO43" s="18">
        <f t="shared" si="8"/>
        <v>27.8</v>
      </c>
      <c r="AP43" s="7"/>
      <c r="AQ43" s="7"/>
      <c r="AR43" s="10">
        <f t="shared" si="9"/>
        <v>0</v>
      </c>
      <c r="AS43" s="10">
        <f t="shared" si="10"/>
        <v>0</v>
      </c>
      <c r="AT43" s="11">
        <f t="shared" si="11"/>
        <v>0</v>
      </c>
      <c r="AU43" s="11">
        <f t="shared" si="12"/>
        <v>27.8</v>
      </c>
    </row>
    <row r="44" spans="1:47" ht="15">
      <c r="A44" s="5" t="s">
        <v>175</v>
      </c>
      <c r="B44" s="5" t="s">
        <v>176</v>
      </c>
      <c r="C44" s="5" t="s">
        <v>177</v>
      </c>
      <c r="D44" s="6">
        <v>36304</v>
      </c>
      <c r="E44" s="6">
        <v>43076</v>
      </c>
      <c r="F44" s="15">
        <f t="shared" si="0"/>
        <v>18.53611111111111</v>
      </c>
      <c r="G44" s="5" t="s">
        <v>85</v>
      </c>
      <c r="H44" s="12" t="s">
        <v>22</v>
      </c>
      <c r="I44" s="5" t="s">
        <v>99</v>
      </c>
      <c r="J44" s="5" t="s">
        <v>178</v>
      </c>
      <c r="K44" s="5" t="s">
        <v>84</v>
      </c>
      <c r="L44" s="5" t="s">
        <v>89</v>
      </c>
      <c r="M44" s="1">
        <v>60027</v>
      </c>
      <c r="N44" s="1" t="s">
        <v>179</v>
      </c>
      <c r="O44" s="5" t="s">
        <v>180</v>
      </c>
      <c r="P44" s="33" t="s">
        <v>181</v>
      </c>
      <c r="Q44" s="5" t="s">
        <v>182</v>
      </c>
      <c r="R44" s="33" t="s">
        <v>183</v>
      </c>
      <c r="S44" s="12" t="s">
        <v>25</v>
      </c>
      <c r="T44" s="12" t="s">
        <v>69</v>
      </c>
      <c r="U44" s="1" t="s">
        <v>95</v>
      </c>
      <c r="V44" s="12" t="s">
        <v>30</v>
      </c>
      <c r="W44" s="1" t="s">
        <v>174</v>
      </c>
      <c r="X44" s="1" t="s">
        <v>96</v>
      </c>
      <c r="Y44" s="7">
        <v>6.8</v>
      </c>
      <c r="Z44" s="12" t="s">
        <v>31</v>
      </c>
      <c r="AD44" s="14" t="s">
        <v>34</v>
      </c>
      <c r="AE44" s="7"/>
      <c r="AF44" s="7">
        <v>12</v>
      </c>
      <c r="AG44" s="3">
        <v>11</v>
      </c>
      <c r="AH44" s="28">
        <f t="shared" si="1"/>
        <v>2</v>
      </c>
      <c r="AI44" s="16">
        <f t="shared" si="2"/>
        <v>4</v>
      </c>
      <c r="AJ44" s="17">
        <f t="shared" si="3"/>
        <v>13.600000000000001</v>
      </c>
      <c r="AK44" s="17">
        <f t="shared" si="4"/>
        <v>5</v>
      </c>
      <c r="AL44" s="17">
        <f t="shared" si="5"/>
        <v>0</v>
      </c>
      <c r="AM44" s="17">
        <f t="shared" si="6"/>
        <v>0</v>
      </c>
      <c r="AN44" s="17">
        <f t="shared" si="7"/>
        <v>5</v>
      </c>
      <c r="AO44" s="18">
        <f t="shared" si="8"/>
        <v>27.6</v>
      </c>
      <c r="AP44" s="7"/>
      <c r="AQ44" s="7"/>
      <c r="AR44" s="10">
        <f t="shared" si="9"/>
        <v>0</v>
      </c>
      <c r="AS44" s="10">
        <f t="shared" si="10"/>
        <v>0</v>
      </c>
      <c r="AT44" s="11">
        <f t="shared" si="11"/>
        <v>0</v>
      </c>
      <c r="AU44" s="11">
        <f t="shared" si="12"/>
        <v>27.6</v>
      </c>
    </row>
    <row r="45" spans="1:47" ht="15">
      <c r="A45" s="37" t="s">
        <v>138</v>
      </c>
      <c r="B45" s="37" t="s">
        <v>139</v>
      </c>
      <c r="C45" s="5" t="s">
        <v>99</v>
      </c>
      <c r="D45" s="6">
        <v>36795</v>
      </c>
      <c r="E45" s="6">
        <v>43076</v>
      </c>
      <c r="F45" s="15">
        <f t="shared" si="0"/>
        <v>17.197222222222223</v>
      </c>
      <c r="G45" s="5" t="s">
        <v>85</v>
      </c>
      <c r="H45" s="12" t="s">
        <v>22</v>
      </c>
      <c r="I45" s="5" t="s">
        <v>140</v>
      </c>
      <c r="J45" s="5" t="s">
        <v>141</v>
      </c>
      <c r="K45" s="5" t="s">
        <v>142</v>
      </c>
      <c r="L45" s="5" t="s">
        <v>89</v>
      </c>
      <c r="M45" s="1">
        <v>60021</v>
      </c>
      <c r="N45" s="1" t="s">
        <v>143</v>
      </c>
      <c r="O45" s="5" t="s">
        <v>144</v>
      </c>
      <c r="P45" s="33" t="s">
        <v>145</v>
      </c>
      <c r="Q45" s="5" t="s">
        <v>146</v>
      </c>
      <c r="R45" s="33" t="s">
        <v>147</v>
      </c>
      <c r="S45" s="12" t="s">
        <v>25</v>
      </c>
      <c r="T45" s="12" t="s">
        <v>69</v>
      </c>
      <c r="U45" s="1" t="s">
        <v>129</v>
      </c>
      <c r="V45" s="12" t="s">
        <v>30</v>
      </c>
      <c r="W45" s="1" t="s">
        <v>126</v>
      </c>
      <c r="X45" s="1" t="s">
        <v>127</v>
      </c>
      <c r="Y45" s="7">
        <v>7.9</v>
      </c>
      <c r="Z45" s="12" t="s">
        <v>31</v>
      </c>
      <c r="AD45" s="14" t="s">
        <v>34</v>
      </c>
      <c r="AE45" s="7"/>
      <c r="AF45" s="7">
        <v>7</v>
      </c>
      <c r="AG45" s="3">
        <v>17</v>
      </c>
      <c r="AH45" s="28">
        <f t="shared" si="1"/>
        <v>4</v>
      </c>
      <c r="AI45" s="16">
        <f t="shared" si="2"/>
        <v>1.2</v>
      </c>
      <c r="AJ45" s="17">
        <f t="shared" si="3"/>
        <v>15.8</v>
      </c>
      <c r="AK45" s="17">
        <f t="shared" si="4"/>
        <v>5</v>
      </c>
      <c r="AL45" s="17">
        <f t="shared" si="5"/>
        <v>0</v>
      </c>
      <c r="AM45" s="17">
        <f aca="true" t="shared" si="13" ref="AM45:AM73">IF(AA45="NO",0,IF(AC45="B1",3,IF(AC45="B2",5,IF(AC45="C1",5,IF(AC45="C2",5,0)))))</f>
        <v>0</v>
      </c>
      <c r="AN45" s="17">
        <f aca="true" t="shared" si="14" ref="AN45:AN73">IF(V45="IV",5,IF(V45="III",0,))</f>
        <v>5</v>
      </c>
      <c r="AO45" s="18">
        <f aca="true" t="shared" si="15" ref="AO45:AO73">AI45+AJ45+AK45+AL45+AM45+AN45</f>
        <v>27</v>
      </c>
      <c r="AP45" s="7"/>
      <c r="AQ45" s="7"/>
      <c r="AR45" s="10">
        <f aca="true" t="shared" si="16" ref="AR45:AR73">AP45*1</f>
        <v>0</v>
      </c>
      <c r="AS45" s="10">
        <f aca="true" t="shared" si="17" ref="AS45:AS73">AQ45*4</f>
        <v>0</v>
      </c>
      <c r="AT45" s="11">
        <f aca="true" t="shared" si="18" ref="AT45:AT73">AR45+AS45</f>
        <v>0</v>
      </c>
      <c r="AU45" s="11">
        <f aca="true" t="shared" si="19" ref="AU45:AU73">AO45+AT45</f>
        <v>27</v>
      </c>
    </row>
    <row r="46" spans="1:47" ht="15">
      <c r="A46" s="5" t="s">
        <v>460</v>
      </c>
      <c r="B46" s="5" t="s">
        <v>409</v>
      </c>
      <c r="C46" s="5" t="s">
        <v>461</v>
      </c>
      <c r="D46" s="6">
        <v>36679</v>
      </c>
      <c r="E46" s="6">
        <v>43076</v>
      </c>
      <c r="F46" s="15">
        <f t="shared" si="0"/>
        <v>17.51388888888889</v>
      </c>
      <c r="G46" s="5" t="s">
        <v>85</v>
      </c>
      <c r="H46" s="12" t="s">
        <v>22</v>
      </c>
      <c r="I46" s="5" t="s">
        <v>462</v>
      </c>
      <c r="J46" s="5" t="s">
        <v>326</v>
      </c>
      <c r="K46" s="5" t="s">
        <v>84</v>
      </c>
      <c r="L46" s="5" t="s">
        <v>89</v>
      </c>
      <c r="M46" s="1">
        <v>60027</v>
      </c>
      <c r="N46" s="1" t="s">
        <v>463</v>
      </c>
      <c r="O46" s="5" t="s">
        <v>464</v>
      </c>
      <c r="P46" s="33" t="s">
        <v>465</v>
      </c>
      <c r="Q46" s="5" t="s">
        <v>466</v>
      </c>
      <c r="R46" s="33" t="s">
        <v>467</v>
      </c>
      <c r="S46" s="12" t="s">
        <v>25</v>
      </c>
      <c r="T46" s="12" t="s">
        <v>69</v>
      </c>
      <c r="U46" s="1" t="s">
        <v>95</v>
      </c>
      <c r="V46" s="12" t="s">
        <v>30</v>
      </c>
      <c r="W46" s="1" t="s">
        <v>174</v>
      </c>
      <c r="X46" s="1" t="s">
        <v>96</v>
      </c>
      <c r="Y46" s="7">
        <v>6.5</v>
      </c>
      <c r="Z46" s="12" t="s">
        <v>31</v>
      </c>
      <c r="AD46" s="14" t="s">
        <v>34</v>
      </c>
      <c r="AE46" s="7"/>
      <c r="AF46" s="7">
        <v>13</v>
      </c>
      <c r="AG46" s="9">
        <v>12</v>
      </c>
      <c r="AH46" s="28">
        <f t="shared" si="1"/>
        <v>3</v>
      </c>
      <c r="AI46" s="16">
        <f t="shared" si="2"/>
        <v>4</v>
      </c>
      <c r="AJ46" s="17">
        <f t="shared" si="3"/>
        <v>13</v>
      </c>
      <c r="AK46" s="17">
        <f t="shared" si="4"/>
        <v>5</v>
      </c>
      <c r="AL46" s="17">
        <f t="shared" si="5"/>
        <v>0</v>
      </c>
      <c r="AM46" s="17">
        <f t="shared" si="13"/>
        <v>0</v>
      </c>
      <c r="AN46" s="17">
        <f t="shared" si="14"/>
        <v>5</v>
      </c>
      <c r="AO46" s="18">
        <f t="shared" si="15"/>
        <v>27</v>
      </c>
      <c r="AP46" s="7"/>
      <c r="AQ46" s="7"/>
      <c r="AR46" s="10">
        <f t="shared" si="16"/>
        <v>0</v>
      </c>
      <c r="AS46" s="10">
        <f t="shared" si="17"/>
        <v>0</v>
      </c>
      <c r="AT46" s="11">
        <f t="shared" si="18"/>
        <v>0</v>
      </c>
      <c r="AU46" s="11">
        <f t="shared" si="19"/>
        <v>27</v>
      </c>
    </row>
    <row r="47" spans="1:47" ht="15">
      <c r="A47" s="5" t="s">
        <v>244</v>
      </c>
      <c r="B47" s="5" t="s">
        <v>245</v>
      </c>
      <c r="C47" s="5" t="s">
        <v>99</v>
      </c>
      <c r="D47" s="6">
        <v>36874</v>
      </c>
      <c r="E47" s="6">
        <v>43076</v>
      </c>
      <c r="F47" s="15">
        <f t="shared" si="0"/>
        <v>16.980555555555554</v>
      </c>
      <c r="G47" s="5" t="s">
        <v>85</v>
      </c>
      <c r="H47" s="12" t="s">
        <v>22</v>
      </c>
      <c r="I47" s="5" t="s">
        <v>246</v>
      </c>
      <c r="J47" s="5" t="s">
        <v>247</v>
      </c>
      <c r="K47" s="5" t="s">
        <v>88</v>
      </c>
      <c r="L47" s="5" t="s">
        <v>89</v>
      </c>
      <c r="M47" s="1">
        <v>60022</v>
      </c>
      <c r="N47" s="1" t="s">
        <v>248</v>
      </c>
      <c r="O47" s="5" t="s">
        <v>249</v>
      </c>
      <c r="P47" s="33" t="s">
        <v>254</v>
      </c>
      <c r="Q47" s="5" t="s">
        <v>250</v>
      </c>
      <c r="R47" s="33" t="s">
        <v>251</v>
      </c>
      <c r="S47" s="12" t="s">
        <v>25</v>
      </c>
      <c r="T47" s="12" t="s">
        <v>69</v>
      </c>
      <c r="U47" s="1" t="s">
        <v>242</v>
      </c>
      <c r="V47" s="12" t="s">
        <v>30</v>
      </c>
      <c r="W47" s="1" t="s">
        <v>243</v>
      </c>
      <c r="X47" s="1" t="s">
        <v>96</v>
      </c>
      <c r="Y47" s="7">
        <v>7.44</v>
      </c>
      <c r="Z47" s="12" t="s">
        <v>31</v>
      </c>
      <c r="AD47" s="14" t="s">
        <v>34</v>
      </c>
      <c r="AE47" s="7"/>
      <c r="AF47" s="7">
        <v>9</v>
      </c>
      <c r="AG47" s="3">
        <v>16</v>
      </c>
      <c r="AH47" s="28">
        <f t="shared" si="1"/>
        <v>4</v>
      </c>
      <c r="AI47" s="16">
        <f t="shared" si="2"/>
        <v>2</v>
      </c>
      <c r="AJ47" s="17">
        <f t="shared" si="3"/>
        <v>14.880000000000003</v>
      </c>
      <c r="AK47" s="17">
        <f t="shared" si="4"/>
        <v>5</v>
      </c>
      <c r="AL47" s="17">
        <f t="shared" si="5"/>
        <v>0</v>
      </c>
      <c r="AM47" s="17">
        <f t="shared" si="13"/>
        <v>0</v>
      </c>
      <c r="AN47" s="17">
        <f t="shared" si="14"/>
        <v>5</v>
      </c>
      <c r="AO47" s="18">
        <f t="shared" si="15"/>
        <v>26.880000000000003</v>
      </c>
      <c r="AP47" s="7"/>
      <c r="AQ47" s="7"/>
      <c r="AR47" s="10">
        <f t="shared" si="16"/>
        <v>0</v>
      </c>
      <c r="AS47" s="10">
        <f t="shared" si="17"/>
        <v>0</v>
      </c>
      <c r="AT47" s="11">
        <f t="shared" si="18"/>
        <v>0</v>
      </c>
      <c r="AU47" s="11">
        <f t="shared" si="19"/>
        <v>26.880000000000003</v>
      </c>
    </row>
    <row r="48" spans="1:47" ht="15">
      <c r="A48" s="5" t="s">
        <v>358</v>
      </c>
      <c r="B48" s="5" t="s">
        <v>359</v>
      </c>
      <c r="C48" s="5" t="s">
        <v>84</v>
      </c>
      <c r="D48" s="6">
        <v>36497</v>
      </c>
      <c r="E48" s="6">
        <v>43076</v>
      </c>
      <c r="F48" s="15">
        <f t="shared" si="0"/>
        <v>18.011111111111113</v>
      </c>
      <c r="G48" s="5" t="s">
        <v>85</v>
      </c>
      <c r="H48" s="12" t="s">
        <v>22</v>
      </c>
      <c r="I48" s="5" t="s">
        <v>187</v>
      </c>
      <c r="J48" s="5" t="s">
        <v>351</v>
      </c>
      <c r="K48" s="5" t="s">
        <v>84</v>
      </c>
      <c r="L48" s="5" t="s">
        <v>89</v>
      </c>
      <c r="M48" s="1">
        <v>60027</v>
      </c>
      <c r="N48" s="1" t="s">
        <v>360</v>
      </c>
      <c r="O48" s="5" t="s">
        <v>361</v>
      </c>
      <c r="P48" s="33" t="s">
        <v>362</v>
      </c>
      <c r="Q48" s="5" t="s">
        <v>363</v>
      </c>
      <c r="R48" s="33" t="s">
        <v>364</v>
      </c>
      <c r="S48" s="12" t="s">
        <v>25</v>
      </c>
      <c r="T48" s="12" t="s">
        <v>69</v>
      </c>
      <c r="U48" s="1" t="s">
        <v>95</v>
      </c>
      <c r="V48" s="12" t="s">
        <v>30</v>
      </c>
      <c r="W48" s="1" t="s">
        <v>262</v>
      </c>
      <c r="X48" s="1" t="s">
        <v>96</v>
      </c>
      <c r="Y48" s="7">
        <v>6.8</v>
      </c>
      <c r="Z48" s="12" t="s">
        <v>31</v>
      </c>
      <c r="AD48" s="14" t="s">
        <v>34</v>
      </c>
      <c r="AE48" s="7"/>
      <c r="AF48" s="7">
        <v>9</v>
      </c>
      <c r="AG48" s="3">
        <v>15</v>
      </c>
      <c r="AH48" s="28">
        <f t="shared" si="1"/>
        <v>3</v>
      </c>
      <c r="AI48" s="16">
        <f t="shared" si="2"/>
        <v>2.4</v>
      </c>
      <c r="AJ48" s="17">
        <f t="shared" si="3"/>
        <v>13.600000000000001</v>
      </c>
      <c r="AK48" s="17">
        <f t="shared" si="4"/>
        <v>5</v>
      </c>
      <c r="AL48" s="17">
        <f t="shared" si="5"/>
        <v>0</v>
      </c>
      <c r="AM48" s="17">
        <f t="shared" si="13"/>
        <v>0</v>
      </c>
      <c r="AN48" s="17">
        <f t="shared" si="14"/>
        <v>5</v>
      </c>
      <c r="AO48" s="18">
        <f t="shared" si="15"/>
        <v>26</v>
      </c>
      <c r="AP48" s="7"/>
      <c r="AQ48" s="7"/>
      <c r="AR48" s="10">
        <f t="shared" si="16"/>
        <v>0</v>
      </c>
      <c r="AS48" s="10">
        <f t="shared" si="17"/>
        <v>0</v>
      </c>
      <c r="AT48" s="11">
        <f t="shared" si="18"/>
        <v>0</v>
      </c>
      <c r="AU48" s="11">
        <f t="shared" si="19"/>
        <v>26</v>
      </c>
    </row>
    <row r="49" spans="1:47" ht="15">
      <c r="A49" s="5" t="s">
        <v>263</v>
      </c>
      <c r="B49" s="5" t="s">
        <v>264</v>
      </c>
      <c r="C49" s="5" t="s">
        <v>84</v>
      </c>
      <c r="D49" s="6">
        <v>37021</v>
      </c>
      <c r="E49" s="6">
        <v>43076</v>
      </c>
      <c r="F49" s="15">
        <f t="shared" si="0"/>
        <v>16.575</v>
      </c>
      <c r="G49" s="5" t="s">
        <v>85</v>
      </c>
      <c r="H49" s="12" t="s">
        <v>22</v>
      </c>
      <c r="I49" s="5" t="s">
        <v>255</v>
      </c>
      <c r="J49" s="5" t="s">
        <v>265</v>
      </c>
      <c r="K49" s="5" t="s">
        <v>84</v>
      </c>
      <c r="L49" s="5" t="s">
        <v>89</v>
      </c>
      <c r="M49" s="1">
        <v>60027</v>
      </c>
      <c r="N49" s="1" t="s">
        <v>266</v>
      </c>
      <c r="O49" s="5" t="s">
        <v>267</v>
      </c>
      <c r="P49" s="33" t="s">
        <v>268</v>
      </c>
      <c r="Q49" s="5" t="s">
        <v>269</v>
      </c>
      <c r="R49" s="33" t="s">
        <v>270</v>
      </c>
      <c r="S49" s="12" t="s">
        <v>25</v>
      </c>
      <c r="T49" s="12" t="s">
        <v>69</v>
      </c>
      <c r="U49" s="1" t="s">
        <v>95</v>
      </c>
      <c r="V49" s="12" t="s">
        <v>29</v>
      </c>
      <c r="W49" s="1" t="s">
        <v>174</v>
      </c>
      <c r="X49" s="1" t="s">
        <v>96</v>
      </c>
      <c r="Y49" s="7">
        <v>7.2</v>
      </c>
      <c r="Z49" s="12" t="s">
        <v>31</v>
      </c>
      <c r="AD49" s="14" t="s">
        <v>34</v>
      </c>
      <c r="AE49" s="7"/>
      <c r="AF49" s="7">
        <v>16</v>
      </c>
      <c r="AG49" s="3">
        <v>6</v>
      </c>
      <c r="AH49" s="28">
        <f t="shared" si="1"/>
        <v>1</v>
      </c>
      <c r="AI49" s="16">
        <f t="shared" si="2"/>
        <v>6</v>
      </c>
      <c r="AJ49" s="17">
        <f t="shared" si="3"/>
        <v>14.400000000000002</v>
      </c>
      <c r="AK49" s="17">
        <f t="shared" si="4"/>
        <v>5</v>
      </c>
      <c r="AL49" s="17">
        <f t="shared" si="5"/>
        <v>0</v>
      </c>
      <c r="AM49" s="17">
        <f t="shared" si="13"/>
        <v>0</v>
      </c>
      <c r="AN49" s="17">
        <f t="shared" si="14"/>
        <v>0</v>
      </c>
      <c r="AO49" s="18">
        <f t="shared" si="15"/>
        <v>25.400000000000002</v>
      </c>
      <c r="AP49" s="7"/>
      <c r="AQ49" s="7"/>
      <c r="AR49" s="10">
        <f t="shared" si="16"/>
        <v>0</v>
      </c>
      <c r="AS49" s="10">
        <f t="shared" si="17"/>
        <v>0</v>
      </c>
      <c r="AT49" s="11">
        <f t="shared" si="18"/>
        <v>0</v>
      </c>
      <c r="AU49" s="11">
        <f t="shared" si="19"/>
        <v>25.400000000000002</v>
      </c>
    </row>
    <row r="50" spans="1:47" ht="15">
      <c r="A50" s="5" t="s">
        <v>195</v>
      </c>
      <c r="B50" s="5" t="s">
        <v>196</v>
      </c>
      <c r="C50" s="5" t="s">
        <v>99</v>
      </c>
      <c r="D50" s="6">
        <v>36688</v>
      </c>
      <c r="E50" s="6">
        <v>43076</v>
      </c>
      <c r="F50" s="15">
        <f t="shared" si="0"/>
        <v>17.488888888888887</v>
      </c>
      <c r="G50" s="5" t="s">
        <v>85</v>
      </c>
      <c r="H50" s="12" t="s">
        <v>22</v>
      </c>
      <c r="I50" s="5" t="s">
        <v>197</v>
      </c>
      <c r="J50" s="5" t="s">
        <v>198</v>
      </c>
      <c r="K50" s="5" t="s">
        <v>84</v>
      </c>
      <c r="L50" s="5" t="s">
        <v>89</v>
      </c>
      <c r="M50" s="1">
        <v>60027</v>
      </c>
      <c r="N50" s="1" t="s">
        <v>199</v>
      </c>
      <c r="O50" s="5" t="s">
        <v>200</v>
      </c>
      <c r="P50" s="33" t="s">
        <v>201</v>
      </c>
      <c r="Q50" s="5" t="s">
        <v>202</v>
      </c>
      <c r="R50" s="33" t="s">
        <v>203</v>
      </c>
      <c r="S50" s="12" t="s">
        <v>25</v>
      </c>
      <c r="T50" s="12" t="s">
        <v>69</v>
      </c>
      <c r="U50" s="1" t="s">
        <v>193</v>
      </c>
      <c r="V50" s="12" t="s">
        <v>30</v>
      </c>
      <c r="W50" s="1" t="s">
        <v>194</v>
      </c>
      <c r="X50" s="1" t="s">
        <v>96</v>
      </c>
      <c r="Y50" s="7">
        <v>6.45</v>
      </c>
      <c r="Z50" s="12" t="s">
        <v>32</v>
      </c>
      <c r="AD50" s="14" t="s">
        <v>34</v>
      </c>
      <c r="AE50" s="7"/>
      <c r="AF50" s="7">
        <v>19</v>
      </c>
      <c r="AG50" s="3">
        <v>6</v>
      </c>
      <c r="AH50" s="28">
        <f t="shared" si="1"/>
        <v>1</v>
      </c>
      <c r="AI50" s="16">
        <f t="shared" si="2"/>
        <v>7.199999999999999</v>
      </c>
      <c r="AJ50" s="17">
        <f t="shared" si="3"/>
        <v>12.9</v>
      </c>
      <c r="AK50" s="17">
        <f t="shared" si="4"/>
        <v>0</v>
      </c>
      <c r="AL50" s="17">
        <f t="shared" si="5"/>
        <v>0</v>
      </c>
      <c r="AM50" s="17">
        <f t="shared" si="13"/>
        <v>0</v>
      </c>
      <c r="AN50" s="17">
        <f t="shared" si="14"/>
        <v>5</v>
      </c>
      <c r="AO50" s="18">
        <f t="shared" si="15"/>
        <v>25.1</v>
      </c>
      <c r="AP50" s="7"/>
      <c r="AQ50" s="7"/>
      <c r="AR50" s="10">
        <f t="shared" si="16"/>
        <v>0</v>
      </c>
      <c r="AS50" s="10">
        <f t="shared" si="17"/>
        <v>0</v>
      </c>
      <c r="AT50" s="11">
        <f t="shared" si="18"/>
        <v>0</v>
      </c>
      <c r="AU50" s="11">
        <f t="shared" si="19"/>
        <v>25.1</v>
      </c>
    </row>
    <row r="51" spans="1:47" ht="15">
      <c r="A51" s="5" t="s">
        <v>444</v>
      </c>
      <c r="B51" s="5" t="s">
        <v>445</v>
      </c>
      <c r="C51" s="5" t="s">
        <v>214</v>
      </c>
      <c r="D51" s="6">
        <v>36608</v>
      </c>
      <c r="E51" s="6">
        <v>43076</v>
      </c>
      <c r="F51" s="15">
        <f t="shared" si="0"/>
        <v>17.705555555555556</v>
      </c>
      <c r="G51" s="5" t="s">
        <v>85</v>
      </c>
      <c r="H51" s="12" t="s">
        <v>22</v>
      </c>
      <c r="I51" s="5" t="s">
        <v>446</v>
      </c>
      <c r="J51" s="5" t="s">
        <v>410</v>
      </c>
      <c r="K51" s="5" t="s">
        <v>335</v>
      </c>
      <c r="L51" s="5" t="s">
        <v>89</v>
      </c>
      <c r="M51" s="1">
        <v>60026</v>
      </c>
      <c r="N51" s="1" t="s">
        <v>447</v>
      </c>
      <c r="O51" s="5" t="s">
        <v>448</v>
      </c>
      <c r="P51" s="33" t="s">
        <v>449</v>
      </c>
      <c r="Q51" s="5" t="s">
        <v>450</v>
      </c>
      <c r="R51" s="33" t="s">
        <v>451</v>
      </c>
      <c r="S51" s="12" t="s">
        <v>25</v>
      </c>
      <c r="T51" s="12" t="s">
        <v>69</v>
      </c>
      <c r="U51" s="1" t="s">
        <v>193</v>
      </c>
      <c r="V51" s="12" t="s">
        <v>30</v>
      </c>
      <c r="W51" s="1" t="s">
        <v>223</v>
      </c>
      <c r="X51" s="1" t="s">
        <v>96</v>
      </c>
      <c r="Y51" s="7">
        <v>7.2</v>
      </c>
      <c r="Z51" s="12" t="s">
        <v>31</v>
      </c>
      <c r="AD51" s="14" t="s">
        <v>34</v>
      </c>
      <c r="AE51" s="7"/>
      <c r="AF51" s="7"/>
      <c r="AH51" s="28">
        <f t="shared" si="1"/>
        <v>0</v>
      </c>
      <c r="AI51" s="16">
        <f t="shared" si="2"/>
        <v>0</v>
      </c>
      <c r="AJ51" s="17">
        <f t="shared" si="3"/>
        <v>14.400000000000002</v>
      </c>
      <c r="AK51" s="17">
        <f t="shared" si="4"/>
        <v>5</v>
      </c>
      <c r="AL51" s="17">
        <f t="shared" si="5"/>
        <v>0</v>
      </c>
      <c r="AM51" s="17">
        <f t="shared" si="13"/>
        <v>0</v>
      </c>
      <c r="AN51" s="17">
        <f t="shared" si="14"/>
        <v>5</v>
      </c>
      <c r="AO51" s="18">
        <f t="shared" si="15"/>
        <v>24.400000000000002</v>
      </c>
      <c r="AP51" s="7"/>
      <c r="AQ51" s="7"/>
      <c r="AR51" s="10">
        <f t="shared" si="16"/>
        <v>0</v>
      </c>
      <c r="AS51" s="10">
        <f t="shared" si="17"/>
        <v>0</v>
      </c>
      <c r="AT51" s="11">
        <f t="shared" si="18"/>
        <v>0</v>
      </c>
      <c r="AU51" s="11">
        <f t="shared" si="19"/>
        <v>24.400000000000002</v>
      </c>
    </row>
    <row r="52" spans="1:47" ht="15">
      <c r="A52" s="5" t="s">
        <v>82</v>
      </c>
      <c r="B52" s="5" t="s">
        <v>83</v>
      </c>
      <c r="C52" s="5" t="s">
        <v>84</v>
      </c>
      <c r="D52" s="6">
        <v>37112</v>
      </c>
      <c r="E52" s="6">
        <v>43076</v>
      </c>
      <c r="F52" s="15">
        <f t="shared" si="0"/>
        <v>16.32777777777778</v>
      </c>
      <c r="G52" s="5" t="s">
        <v>85</v>
      </c>
      <c r="H52" s="12" t="s">
        <v>23</v>
      </c>
      <c r="I52" s="5" t="s">
        <v>86</v>
      </c>
      <c r="J52" s="5" t="s">
        <v>87</v>
      </c>
      <c r="K52" s="5" t="s">
        <v>88</v>
      </c>
      <c r="L52" s="5" t="s">
        <v>89</v>
      </c>
      <c r="M52" s="1">
        <v>60022</v>
      </c>
      <c r="N52" s="1" t="s">
        <v>90</v>
      </c>
      <c r="O52" s="5" t="s">
        <v>91</v>
      </c>
      <c r="P52" s="33" t="s">
        <v>92</v>
      </c>
      <c r="Q52" s="5" t="s">
        <v>93</v>
      </c>
      <c r="R52" s="33" t="s">
        <v>94</v>
      </c>
      <c r="S52" s="12" t="s">
        <v>25</v>
      </c>
      <c r="T52" s="12" t="s">
        <v>69</v>
      </c>
      <c r="U52" s="1" t="s">
        <v>95</v>
      </c>
      <c r="V52" s="12" t="s">
        <v>29</v>
      </c>
      <c r="W52" s="1" t="s">
        <v>174</v>
      </c>
      <c r="X52" s="1" t="s">
        <v>96</v>
      </c>
      <c r="Y52" s="7">
        <v>7.67</v>
      </c>
      <c r="Z52" s="12" t="s">
        <v>31</v>
      </c>
      <c r="AD52" s="14" t="s">
        <v>33</v>
      </c>
      <c r="AE52" s="7">
        <v>16625.93</v>
      </c>
      <c r="AF52" s="7">
        <v>9</v>
      </c>
      <c r="AG52" s="3">
        <v>11</v>
      </c>
      <c r="AH52" s="28">
        <f t="shared" si="1"/>
        <v>2</v>
      </c>
      <c r="AI52" s="16">
        <f t="shared" si="2"/>
        <v>2.8000000000000003</v>
      </c>
      <c r="AJ52" s="17">
        <f t="shared" si="3"/>
        <v>15.34</v>
      </c>
      <c r="AK52" s="17">
        <f t="shared" si="4"/>
        <v>5</v>
      </c>
      <c r="AL52" s="17">
        <f t="shared" si="5"/>
        <v>1</v>
      </c>
      <c r="AM52" s="17">
        <f t="shared" si="13"/>
        <v>0</v>
      </c>
      <c r="AN52" s="17">
        <f t="shared" si="14"/>
        <v>0</v>
      </c>
      <c r="AO52" s="18">
        <f t="shared" si="15"/>
        <v>24.14</v>
      </c>
      <c r="AP52" s="7"/>
      <c r="AQ52" s="7"/>
      <c r="AR52" s="10">
        <f t="shared" si="16"/>
        <v>0</v>
      </c>
      <c r="AS52" s="10">
        <f t="shared" si="17"/>
        <v>0</v>
      </c>
      <c r="AT52" s="11">
        <f t="shared" si="18"/>
        <v>0</v>
      </c>
      <c r="AU52" s="11">
        <f t="shared" si="19"/>
        <v>24.14</v>
      </c>
    </row>
    <row r="53" spans="1:47" ht="15">
      <c r="A53" s="5" t="s">
        <v>280</v>
      </c>
      <c r="B53" s="5" t="s">
        <v>281</v>
      </c>
      <c r="C53" s="5" t="s">
        <v>99</v>
      </c>
      <c r="D53" s="6">
        <v>37124</v>
      </c>
      <c r="E53" s="6">
        <v>43076</v>
      </c>
      <c r="F53" s="15">
        <f t="shared" si="0"/>
        <v>16.294444444444444</v>
      </c>
      <c r="G53" s="5" t="s">
        <v>85</v>
      </c>
      <c r="H53" s="12" t="s">
        <v>22</v>
      </c>
      <c r="I53" s="5" t="s">
        <v>282</v>
      </c>
      <c r="J53" s="5" t="s">
        <v>283</v>
      </c>
      <c r="K53" s="5" t="s">
        <v>84</v>
      </c>
      <c r="L53" s="5" t="s">
        <v>89</v>
      </c>
      <c r="M53" s="1">
        <v>60027</v>
      </c>
      <c r="N53" s="1" t="s">
        <v>284</v>
      </c>
      <c r="O53" s="5" t="s">
        <v>285</v>
      </c>
      <c r="P53" s="33" t="s">
        <v>288</v>
      </c>
      <c r="Q53" s="5" t="s">
        <v>286</v>
      </c>
      <c r="R53" s="33" t="s">
        <v>287</v>
      </c>
      <c r="S53" s="12" t="s">
        <v>25</v>
      </c>
      <c r="T53" s="12" t="s">
        <v>69</v>
      </c>
      <c r="U53" s="1" t="s">
        <v>95</v>
      </c>
      <c r="V53" s="12" t="s">
        <v>29</v>
      </c>
      <c r="W53" s="1" t="s">
        <v>289</v>
      </c>
      <c r="X53" s="1" t="s">
        <v>96</v>
      </c>
      <c r="Y53" s="7">
        <v>6.85</v>
      </c>
      <c r="Z53" s="12" t="s">
        <v>31</v>
      </c>
      <c r="AD53" s="14" t="s">
        <v>33</v>
      </c>
      <c r="AE53" s="7">
        <v>21840.79</v>
      </c>
      <c r="AF53" s="7">
        <v>11</v>
      </c>
      <c r="AG53" s="3">
        <v>9</v>
      </c>
      <c r="AH53" s="28">
        <f t="shared" si="1"/>
        <v>2</v>
      </c>
      <c r="AI53" s="16">
        <f t="shared" si="2"/>
        <v>3.5999999999999996</v>
      </c>
      <c r="AJ53" s="17">
        <f t="shared" si="3"/>
        <v>13.700000000000001</v>
      </c>
      <c r="AK53" s="17">
        <f t="shared" si="4"/>
        <v>5</v>
      </c>
      <c r="AL53" s="17">
        <f t="shared" si="5"/>
        <v>1</v>
      </c>
      <c r="AM53" s="17">
        <f t="shared" si="13"/>
        <v>0</v>
      </c>
      <c r="AN53" s="17">
        <f t="shared" si="14"/>
        <v>0</v>
      </c>
      <c r="AO53" s="18">
        <f t="shared" si="15"/>
        <v>23.3</v>
      </c>
      <c r="AP53" s="7"/>
      <c r="AQ53" s="7"/>
      <c r="AR53" s="10">
        <f t="shared" si="16"/>
        <v>0</v>
      </c>
      <c r="AS53" s="10">
        <f t="shared" si="17"/>
        <v>0</v>
      </c>
      <c r="AT53" s="11">
        <f t="shared" si="18"/>
        <v>0</v>
      </c>
      <c r="AU53" s="11">
        <f t="shared" si="19"/>
        <v>23.3</v>
      </c>
    </row>
    <row r="54" spans="1:47" ht="15">
      <c r="A54" s="37" t="s">
        <v>148</v>
      </c>
      <c r="B54" s="37" t="s">
        <v>149</v>
      </c>
      <c r="C54" s="5" t="s">
        <v>150</v>
      </c>
      <c r="D54" s="6">
        <v>35864</v>
      </c>
      <c r="E54" s="6">
        <v>43076</v>
      </c>
      <c r="F54" s="15">
        <f t="shared" si="0"/>
        <v>19.741666666666667</v>
      </c>
      <c r="G54" s="5" t="s">
        <v>85</v>
      </c>
      <c r="H54" s="12" t="s">
        <v>22</v>
      </c>
      <c r="I54" s="5" t="s">
        <v>151</v>
      </c>
      <c r="J54" s="5" t="s">
        <v>152</v>
      </c>
      <c r="K54" s="5" t="s">
        <v>84</v>
      </c>
      <c r="L54" s="5" t="s">
        <v>89</v>
      </c>
      <c r="M54" s="1">
        <v>60027</v>
      </c>
      <c r="N54" s="1" t="s">
        <v>153</v>
      </c>
      <c r="O54" s="5" t="s">
        <v>154</v>
      </c>
      <c r="P54" s="33" t="s">
        <v>155</v>
      </c>
      <c r="Q54" s="5" t="s">
        <v>156</v>
      </c>
      <c r="R54" s="33" t="s">
        <v>157</v>
      </c>
      <c r="S54" s="12" t="s">
        <v>25</v>
      </c>
      <c r="T54" s="12" t="s">
        <v>69</v>
      </c>
      <c r="U54" s="1" t="s">
        <v>129</v>
      </c>
      <c r="W54" s="1" t="s">
        <v>126</v>
      </c>
      <c r="X54" s="1" t="s">
        <v>127</v>
      </c>
      <c r="Y54" s="7">
        <v>6.7</v>
      </c>
      <c r="Z54" s="12" t="s">
        <v>31</v>
      </c>
      <c r="AD54" s="14" t="s">
        <v>34</v>
      </c>
      <c r="AE54" s="7"/>
      <c r="AF54" s="7">
        <v>13</v>
      </c>
      <c r="AG54" s="3">
        <v>12</v>
      </c>
      <c r="AH54" s="28">
        <f t="shared" si="1"/>
        <v>3</v>
      </c>
      <c r="AI54" s="16">
        <f t="shared" si="2"/>
        <v>4</v>
      </c>
      <c r="AJ54" s="17">
        <f t="shared" si="3"/>
        <v>13.4</v>
      </c>
      <c r="AK54" s="17">
        <f t="shared" si="4"/>
        <v>5</v>
      </c>
      <c r="AL54" s="17">
        <f t="shared" si="5"/>
        <v>0</v>
      </c>
      <c r="AM54" s="17">
        <f t="shared" si="13"/>
        <v>0</v>
      </c>
      <c r="AN54" s="17">
        <f t="shared" si="14"/>
        <v>0</v>
      </c>
      <c r="AO54" s="18">
        <f t="shared" si="15"/>
        <v>22.4</v>
      </c>
      <c r="AP54" s="7"/>
      <c r="AQ54" s="7"/>
      <c r="AR54" s="10">
        <f t="shared" si="16"/>
        <v>0</v>
      </c>
      <c r="AS54" s="10">
        <f t="shared" si="17"/>
        <v>0</v>
      </c>
      <c r="AT54" s="11">
        <f t="shared" si="18"/>
        <v>0</v>
      </c>
      <c r="AU54" s="11">
        <f t="shared" si="19"/>
        <v>22.4</v>
      </c>
    </row>
    <row r="55" spans="1:47" ht="15">
      <c r="A55" s="36" t="s">
        <v>108</v>
      </c>
      <c r="B55" s="36" t="s">
        <v>109</v>
      </c>
      <c r="C55" s="5" t="s">
        <v>110</v>
      </c>
      <c r="D55" s="6">
        <v>36785</v>
      </c>
      <c r="E55" s="6">
        <v>43076</v>
      </c>
      <c r="F55" s="15">
        <f t="shared" si="0"/>
        <v>17.225</v>
      </c>
      <c r="G55" s="5" t="s">
        <v>85</v>
      </c>
      <c r="H55" s="12" t="s">
        <v>22</v>
      </c>
      <c r="I55" s="5" t="s">
        <v>111</v>
      </c>
      <c r="J55" s="5" t="s">
        <v>112</v>
      </c>
      <c r="K55" s="5" t="s">
        <v>84</v>
      </c>
      <c r="L55" s="5" t="s">
        <v>89</v>
      </c>
      <c r="M55" s="1">
        <v>60027</v>
      </c>
      <c r="N55" s="1" t="s">
        <v>113</v>
      </c>
      <c r="O55" s="5" t="s">
        <v>114</v>
      </c>
      <c r="P55" s="33" t="s">
        <v>115</v>
      </c>
      <c r="Q55" s="5" t="s">
        <v>116</v>
      </c>
      <c r="R55" s="5"/>
      <c r="S55" s="12" t="s">
        <v>25</v>
      </c>
      <c r="T55" s="12" t="s">
        <v>69</v>
      </c>
      <c r="U55" s="1" t="s">
        <v>128</v>
      </c>
      <c r="V55" s="12" t="s">
        <v>29</v>
      </c>
      <c r="W55" s="1" t="s">
        <v>118</v>
      </c>
      <c r="X55" s="1" t="s">
        <v>107</v>
      </c>
      <c r="Y55" s="7">
        <v>6.54</v>
      </c>
      <c r="Z55" s="12" t="s">
        <v>31</v>
      </c>
      <c r="AD55" s="14" t="s">
        <v>34</v>
      </c>
      <c r="AE55" s="7"/>
      <c r="AF55" s="7">
        <v>8</v>
      </c>
      <c r="AG55" s="3">
        <v>16</v>
      </c>
      <c r="AH55" s="28">
        <f t="shared" si="1"/>
        <v>4</v>
      </c>
      <c r="AI55" s="16">
        <f t="shared" si="2"/>
        <v>1.6</v>
      </c>
      <c r="AJ55" s="17">
        <f t="shared" si="3"/>
        <v>13.08</v>
      </c>
      <c r="AK55" s="17">
        <f t="shared" si="4"/>
        <v>5</v>
      </c>
      <c r="AL55" s="17">
        <f t="shared" si="5"/>
        <v>0</v>
      </c>
      <c r="AM55" s="17">
        <f t="shared" si="13"/>
        <v>0</v>
      </c>
      <c r="AN55" s="17">
        <f t="shared" si="14"/>
        <v>0</v>
      </c>
      <c r="AO55" s="18">
        <f t="shared" si="15"/>
        <v>19.68</v>
      </c>
      <c r="AP55" s="7"/>
      <c r="AQ55" s="7"/>
      <c r="AR55" s="10">
        <f t="shared" si="16"/>
        <v>0</v>
      </c>
      <c r="AS55" s="10">
        <f t="shared" si="17"/>
        <v>0</v>
      </c>
      <c r="AT55" s="11">
        <f t="shared" si="18"/>
        <v>0</v>
      </c>
      <c r="AU55" s="11">
        <f t="shared" si="19"/>
        <v>19.68</v>
      </c>
    </row>
    <row r="56" spans="1:47" ht="15">
      <c r="A56" s="5"/>
      <c r="B56" s="5"/>
      <c r="C56" s="5"/>
      <c r="D56" s="6"/>
      <c r="E56" s="6"/>
      <c r="F56" s="15"/>
      <c r="G56" s="5"/>
      <c r="I56" s="5"/>
      <c r="J56" s="5"/>
      <c r="K56" s="5"/>
      <c r="L56" s="5"/>
      <c r="O56" s="5"/>
      <c r="P56" s="5"/>
      <c r="Q56" s="5"/>
      <c r="R56" s="5"/>
      <c r="Y56" s="7"/>
      <c r="AD56" s="14"/>
      <c r="AE56" s="7"/>
      <c r="AF56" s="7"/>
      <c r="AH56" s="28"/>
      <c r="AI56" s="16"/>
      <c r="AJ56" s="17"/>
      <c r="AK56" s="17"/>
      <c r="AL56" s="17"/>
      <c r="AM56" s="17">
        <f t="shared" si="13"/>
        <v>0</v>
      </c>
      <c r="AN56" s="17">
        <f t="shared" si="14"/>
        <v>0</v>
      </c>
      <c r="AO56" s="18">
        <f t="shared" si="15"/>
        <v>0</v>
      </c>
      <c r="AP56" s="7"/>
      <c r="AQ56" s="7"/>
      <c r="AR56" s="10">
        <f t="shared" si="16"/>
        <v>0</v>
      </c>
      <c r="AS56" s="10">
        <f t="shared" si="17"/>
        <v>0</v>
      </c>
      <c r="AT56" s="11">
        <f t="shared" si="18"/>
        <v>0</v>
      </c>
      <c r="AU56" s="11">
        <f t="shared" si="19"/>
        <v>0</v>
      </c>
    </row>
    <row r="57" spans="1:47" ht="15">
      <c r="A57" s="5"/>
      <c r="B57" s="5"/>
      <c r="C57" s="5"/>
      <c r="D57" s="6"/>
      <c r="E57" s="6"/>
      <c r="F57" s="15"/>
      <c r="G57" s="5"/>
      <c r="I57" s="5"/>
      <c r="J57" s="5"/>
      <c r="K57" s="5"/>
      <c r="L57" s="5"/>
      <c r="O57" s="5"/>
      <c r="P57" s="5"/>
      <c r="Q57" s="5"/>
      <c r="R57" s="5"/>
      <c r="Y57" s="7"/>
      <c r="AD57" s="14"/>
      <c r="AE57" s="7"/>
      <c r="AF57" s="7"/>
      <c r="AH57" s="28"/>
      <c r="AI57" s="16"/>
      <c r="AJ57" s="17"/>
      <c r="AK57" s="17"/>
      <c r="AL57" s="17"/>
      <c r="AM57" s="17">
        <f t="shared" si="13"/>
        <v>0</v>
      </c>
      <c r="AN57" s="17">
        <f t="shared" si="14"/>
        <v>0</v>
      </c>
      <c r="AO57" s="18">
        <f t="shared" si="15"/>
        <v>0</v>
      </c>
      <c r="AP57" s="7"/>
      <c r="AQ57" s="7"/>
      <c r="AR57" s="10">
        <f t="shared" si="16"/>
        <v>0</v>
      </c>
      <c r="AS57" s="10">
        <f t="shared" si="17"/>
        <v>0</v>
      </c>
      <c r="AT57" s="11">
        <f t="shared" si="18"/>
        <v>0</v>
      </c>
      <c r="AU57" s="11">
        <f t="shared" si="19"/>
        <v>0</v>
      </c>
    </row>
    <row r="58" spans="1:47" ht="15">
      <c r="A58" s="5"/>
      <c r="B58" s="5"/>
      <c r="C58" s="5"/>
      <c r="D58" s="6"/>
      <c r="E58" s="6"/>
      <c r="F58" s="15"/>
      <c r="G58" s="5"/>
      <c r="I58" s="5"/>
      <c r="J58" s="5"/>
      <c r="K58" s="5"/>
      <c r="L58" s="5"/>
      <c r="O58" s="5"/>
      <c r="P58" s="5"/>
      <c r="Q58" s="5"/>
      <c r="R58" s="5"/>
      <c r="Y58" s="7"/>
      <c r="AD58" s="14"/>
      <c r="AE58" s="7"/>
      <c r="AF58" s="7"/>
      <c r="AH58" s="28"/>
      <c r="AI58" s="16"/>
      <c r="AJ58" s="17"/>
      <c r="AK58" s="17"/>
      <c r="AL58" s="17"/>
      <c r="AM58" s="17">
        <f t="shared" si="13"/>
        <v>0</v>
      </c>
      <c r="AN58" s="17">
        <f t="shared" si="14"/>
        <v>0</v>
      </c>
      <c r="AO58" s="18">
        <f t="shared" si="15"/>
        <v>0</v>
      </c>
      <c r="AP58" s="7"/>
      <c r="AQ58" s="7"/>
      <c r="AR58" s="10">
        <f t="shared" si="16"/>
        <v>0</v>
      </c>
      <c r="AS58" s="10">
        <f t="shared" si="17"/>
        <v>0</v>
      </c>
      <c r="AT58" s="11">
        <f t="shared" si="18"/>
        <v>0</v>
      </c>
      <c r="AU58" s="11">
        <f t="shared" si="19"/>
        <v>0</v>
      </c>
    </row>
    <row r="59" spans="1:47" ht="15">
      <c r="A59" s="5"/>
      <c r="B59" s="5"/>
      <c r="C59" s="5"/>
      <c r="D59" s="6"/>
      <c r="E59" s="6"/>
      <c r="F59" s="15"/>
      <c r="G59" s="5"/>
      <c r="I59" s="5"/>
      <c r="J59" s="5"/>
      <c r="K59" s="5"/>
      <c r="L59" s="5"/>
      <c r="O59" s="5"/>
      <c r="P59" s="5"/>
      <c r="Q59" s="5"/>
      <c r="R59" s="5"/>
      <c r="Y59" s="7"/>
      <c r="AD59" s="14"/>
      <c r="AE59" s="7"/>
      <c r="AF59" s="7"/>
      <c r="AH59" s="28"/>
      <c r="AI59" s="16"/>
      <c r="AJ59" s="17"/>
      <c r="AK59" s="17"/>
      <c r="AL59" s="17"/>
      <c r="AM59" s="17">
        <f t="shared" si="13"/>
        <v>0</v>
      </c>
      <c r="AN59" s="17">
        <f t="shared" si="14"/>
        <v>0</v>
      </c>
      <c r="AO59" s="18">
        <f t="shared" si="15"/>
        <v>0</v>
      </c>
      <c r="AP59" s="7"/>
      <c r="AQ59" s="7"/>
      <c r="AR59" s="10">
        <f t="shared" si="16"/>
        <v>0</v>
      </c>
      <c r="AS59" s="10">
        <f t="shared" si="17"/>
        <v>0</v>
      </c>
      <c r="AT59" s="11">
        <f t="shared" si="18"/>
        <v>0</v>
      </c>
      <c r="AU59" s="11">
        <f t="shared" si="19"/>
        <v>0</v>
      </c>
    </row>
    <row r="60" spans="1:47" ht="15">
      <c r="A60" s="5"/>
      <c r="B60" s="5"/>
      <c r="C60" s="5"/>
      <c r="D60" s="6"/>
      <c r="E60" s="6"/>
      <c r="F60" s="15"/>
      <c r="G60" s="5"/>
      <c r="I60" s="5"/>
      <c r="J60" s="5"/>
      <c r="K60" s="5"/>
      <c r="L60" s="5"/>
      <c r="O60" s="5"/>
      <c r="P60" s="5"/>
      <c r="Q60" s="5"/>
      <c r="R60" s="5"/>
      <c r="Y60" s="7"/>
      <c r="AD60" s="14"/>
      <c r="AE60" s="7"/>
      <c r="AF60" s="7"/>
      <c r="AH60" s="28"/>
      <c r="AI60" s="16"/>
      <c r="AJ60" s="17"/>
      <c r="AK60" s="17"/>
      <c r="AL60" s="17"/>
      <c r="AM60" s="17">
        <f t="shared" si="13"/>
        <v>0</v>
      </c>
      <c r="AN60" s="17">
        <f t="shared" si="14"/>
        <v>0</v>
      </c>
      <c r="AO60" s="18">
        <f t="shared" si="15"/>
        <v>0</v>
      </c>
      <c r="AP60" s="7"/>
      <c r="AQ60" s="7"/>
      <c r="AR60" s="10">
        <f t="shared" si="16"/>
        <v>0</v>
      </c>
      <c r="AS60" s="10">
        <f t="shared" si="17"/>
        <v>0</v>
      </c>
      <c r="AT60" s="11">
        <f t="shared" si="18"/>
        <v>0</v>
      </c>
      <c r="AU60" s="11">
        <f t="shared" si="19"/>
        <v>0</v>
      </c>
    </row>
    <row r="61" spans="1:47" ht="15">
      <c r="A61" s="5"/>
      <c r="B61" s="5"/>
      <c r="C61" s="5"/>
      <c r="D61" s="6"/>
      <c r="E61" s="6"/>
      <c r="F61" s="15"/>
      <c r="G61" s="5"/>
      <c r="I61" s="5"/>
      <c r="J61" s="5"/>
      <c r="K61" s="5"/>
      <c r="L61" s="5"/>
      <c r="O61" s="5"/>
      <c r="P61" s="5"/>
      <c r="Q61" s="5"/>
      <c r="R61" s="5"/>
      <c r="Y61" s="7"/>
      <c r="AD61" s="14"/>
      <c r="AE61" s="7"/>
      <c r="AF61" s="7"/>
      <c r="AH61" s="28"/>
      <c r="AI61" s="16"/>
      <c r="AJ61" s="17"/>
      <c r="AK61" s="17"/>
      <c r="AL61" s="17"/>
      <c r="AM61" s="17">
        <f t="shared" si="13"/>
        <v>0</v>
      </c>
      <c r="AN61" s="17">
        <f t="shared" si="14"/>
        <v>0</v>
      </c>
      <c r="AO61" s="18">
        <f t="shared" si="15"/>
        <v>0</v>
      </c>
      <c r="AP61" s="7"/>
      <c r="AQ61" s="7"/>
      <c r="AR61" s="10">
        <f t="shared" si="16"/>
        <v>0</v>
      </c>
      <c r="AS61" s="10">
        <f t="shared" si="17"/>
        <v>0</v>
      </c>
      <c r="AT61" s="11">
        <f t="shared" si="18"/>
        <v>0</v>
      </c>
      <c r="AU61" s="11">
        <f t="shared" si="19"/>
        <v>0</v>
      </c>
    </row>
    <row r="62" spans="1:47" ht="15">
      <c r="A62" s="5"/>
      <c r="B62" s="5"/>
      <c r="C62" s="5"/>
      <c r="D62" s="6"/>
      <c r="E62" s="6"/>
      <c r="F62" s="15"/>
      <c r="G62" s="5"/>
      <c r="I62" s="5"/>
      <c r="J62" s="5"/>
      <c r="K62" s="5"/>
      <c r="L62" s="5"/>
      <c r="O62" s="5"/>
      <c r="P62" s="5"/>
      <c r="Q62" s="5"/>
      <c r="R62" s="5"/>
      <c r="Y62" s="7"/>
      <c r="AD62" s="14"/>
      <c r="AE62" s="7"/>
      <c r="AF62" s="7"/>
      <c r="AH62" s="28"/>
      <c r="AI62" s="16"/>
      <c r="AJ62" s="17"/>
      <c r="AK62" s="17"/>
      <c r="AL62" s="17"/>
      <c r="AM62" s="17">
        <f t="shared" si="13"/>
        <v>0</v>
      </c>
      <c r="AN62" s="17">
        <f t="shared" si="14"/>
        <v>0</v>
      </c>
      <c r="AO62" s="18">
        <f t="shared" si="15"/>
        <v>0</v>
      </c>
      <c r="AP62" s="7"/>
      <c r="AQ62" s="7"/>
      <c r="AR62" s="10">
        <f t="shared" si="16"/>
        <v>0</v>
      </c>
      <c r="AS62" s="10">
        <f t="shared" si="17"/>
        <v>0</v>
      </c>
      <c r="AT62" s="11">
        <f t="shared" si="18"/>
        <v>0</v>
      </c>
      <c r="AU62" s="11">
        <f t="shared" si="19"/>
        <v>0</v>
      </c>
    </row>
    <row r="63" spans="1:47" ht="15">
      <c r="A63" s="5"/>
      <c r="B63" s="5"/>
      <c r="C63" s="5"/>
      <c r="D63" s="6"/>
      <c r="E63" s="6"/>
      <c r="F63" s="15"/>
      <c r="G63" s="5"/>
      <c r="I63" s="5"/>
      <c r="J63" s="5"/>
      <c r="K63" s="5"/>
      <c r="L63" s="5"/>
      <c r="O63" s="5"/>
      <c r="P63" s="5"/>
      <c r="Q63" s="5"/>
      <c r="R63" s="5"/>
      <c r="Y63" s="7"/>
      <c r="AD63" s="14"/>
      <c r="AE63" s="7"/>
      <c r="AF63" s="7"/>
      <c r="AH63" s="28"/>
      <c r="AI63" s="16"/>
      <c r="AJ63" s="17"/>
      <c r="AK63" s="17"/>
      <c r="AL63" s="17"/>
      <c r="AM63" s="17">
        <f t="shared" si="13"/>
        <v>0</v>
      </c>
      <c r="AN63" s="17">
        <f t="shared" si="14"/>
        <v>0</v>
      </c>
      <c r="AO63" s="18">
        <f t="shared" si="15"/>
        <v>0</v>
      </c>
      <c r="AP63" s="7"/>
      <c r="AQ63" s="7"/>
      <c r="AR63" s="10">
        <f t="shared" si="16"/>
        <v>0</v>
      </c>
      <c r="AS63" s="10">
        <f t="shared" si="17"/>
        <v>0</v>
      </c>
      <c r="AT63" s="11">
        <f t="shared" si="18"/>
        <v>0</v>
      </c>
      <c r="AU63" s="11">
        <f t="shared" si="19"/>
        <v>0</v>
      </c>
    </row>
    <row r="64" spans="1:47" ht="15">
      <c r="A64" s="5"/>
      <c r="B64" s="5"/>
      <c r="C64" s="5"/>
      <c r="D64" s="6"/>
      <c r="E64" s="6"/>
      <c r="F64" s="15"/>
      <c r="G64" s="5"/>
      <c r="I64" s="5"/>
      <c r="J64" s="5"/>
      <c r="K64" s="5"/>
      <c r="L64" s="5"/>
      <c r="O64" s="5"/>
      <c r="P64" s="5"/>
      <c r="Q64" s="5"/>
      <c r="R64" s="5"/>
      <c r="Y64" s="7"/>
      <c r="AD64" s="14"/>
      <c r="AE64" s="7"/>
      <c r="AF64" s="7"/>
      <c r="AH64" s="28"/>
      <c r="AI64" s="16"/>
      <c r="AJ64" s="17"/>
      <c r="AK64" s="17"/>
      <c r="AL64" s="17"/>
      <c r="AM64" s="17">
        <f t="shared" si="13"/>
        <v>0</v>
      </c>
      <c r="AN64" s="17">
        <f t="shared" si="14"/>
        <v>0</v>
      </c>
      <c r="AO64" s="18">
        <f t="shared" si="15"/>
        <v>0</v>
      </c>
      <c r="AP64" s="7"/>
      <c r="AQ64" s="7"/>
      <c r="AR64" s="10">
        <f t="shared" si="16"/>
        <v>0</v>
      </c>
      <c r="AS64" s="10">
        <f t="shared" si="17"/>
        <v>0</v>
      </c>
      <c r="AT64" s="11">
        <f t="shared" si="18"/>
        <v>0</v>
      </c>
      <c r="AU64" s="11">
        <f t="shared" si="19"/>
        <v>0</v>
      </c>
    </row>
    <row r="65" spans="1:47" ht="15">
      <c r="A65" s="5"/>
      <c r="B65" s="5"/>
      <c r="C65" s="5"/>
      <c r="D65" s="6"/>
      <c r="E65" s="6"/>
      <c r="F65" s="15"/>
      <c r="G65" s="5"/>
      <c r="I65" s="5"/>
      <c r="J65" s="5"/>
      <c r="K65" s="5"/>
      <c r="L65" s="5"/>
      <c r="O65" s="5"/>
      <c r="P65" s="5"/>
      <c r="Q65" s="5"/>
      <c r="R65" s="5"/>
      <c r="Y65" s="7"/>
      <c r="AD65" s="14"/>
      <c r="AE65" s="7"/>
      <c r="AF65" s="7"/>
      <c r="AH65" s="28"/>
      <c r="AI65" s="16"/>
      <c r="AJ65" s="17"/>
      <c r="AK65" s="17"/>
      <c r="AL65" s="17"/>
      <c r="AM65" s="17">
        <f t="shared" si="13"/>
        <v>0</v>
      </c>
      <c r="AN65" s="17">
        <f t="shared" si="14"/>
        <v>0</v>
      </c>
      <c r="AO65" s="18">
        <f t="shared" si="15"/>
        <v>0</v>
      </c>
      <c r="AP65" s="7"/>
      <c r="AQ65" s="7"/>
      <c r="AR65" s="10">
        <f t="shared" si="16"/>
        <v>0</v>
      </c>
      <c r="AS65" s="10">
        <f t="shared" si="17"/>
        <v>0</v>
      </c>
      <c r="AT65" s="11">
        <f t="shared" si="18"/>
        <v>0</v>
      </c>
      <c r="AU65" s="11">
        <f t="shared" si="19"/>
        <v>0</v>
      </c>
    </row>
    <row r="66" spans="1:47" ht="15">
      <c r="A66" s="5"/>
      <c r="B66" s="5"/>
      <c r="C66" s="5"/>
      <c r="D66" s="6"/>
      <c r="E66" s="6"/>
      <c r="F66" s="15"/>
      <c r="G66" s="5"/>
      <c r="I66" s="5"/>
      <c r="J66" s="5"/>
      <c r="K66" s="5"/>
      <c r="L66" s="5"/>
      <c r="O66" s="5"/>
      <c r="P66" s="5"/>
      <c r="Q66" s="5"/>
      <c r="R66" s="5"/>
      <c r="Y66" s="7"/>
      <c r="AD66" s="14"/>
      <c r="AE66" s="7"/>
      <c r="AF66" s="7"/>
      <c r="AH66" s="28"/>
      <c r="AI66" s="16"/>
      <c r="AJ66" s="17"/>
      <c r="AK66" s="17"/>
      <c r="AL66" s="17"/>
      <c r="AM66" s="17">
        <f t="shared" si="13"/>
        <v>0</v>
      </c>
      <c r="AN66" s="17">
        <f t="shared" si="14"/>
        <v>0</v>
      </c>
      <c r="AO66" s="18">
        <f t="shared" si="15"/>
        <v>0</v>
      </c>
      <c r="AP66" s="7"/>
      <c r="AQ66" s="7"/>
      <c r="AR66" s="10">
        <f t="shared" si="16"/>
        <v>0</v>
      </c>
      <c r="AS66" s="10">
        <f t="shared" si="17"/>
        <v>0</v>
      </c>
      <c r="AT66" s="11">
        <f t="shared" si="18"/>
        <v>0</v>
      </c>
      <c r="AU66" s="11">
        <f t="shared" si="19"/>
        <v>0</v>
      </c>
    </row>
    <row r="67" spans="1:47" ht="15">
      <c r="A67" s="5"/>
      <c r="B67" s="5"/>
      <c r="C67" s="5"/>
      <c r="D67" s="6"/>
      <c r="E67" s="6"/>
      <c r="F67" s="15"/>
      <c r="G67" s="5"/>
      <c r="I67" s="5"/>
      <c r="J67" s="5"/>
      <c r="K67" s="5"/>
      <c r="L67" s="5"/>
      <c r="O67" s="5"/>
      <c r="P67" s="5"/>
      <c r="Q67" s="5"/>
      <c r="R67" s="5"/>
      <c r="Y67" s="7"/>
      <c r="AD67" s="14"/>
      <c r="AE67" s="7"/>
      <c r="AF67" s="7"/>
      <c r="AH67" s="28"/>
      <c r="AI67" s="16"/>
      <c r="AJ67" s="17"/>
      <c r="AK67" s="17"/>
      <c r="AL67" s="17"/>
      <c r="AM67" s="17">
        <f t="shared" si="13"/>
        <v>0</v>
      </c>
      <c r="AN67" s="17">
        <f t="shared" si="14"/>
        <v>0</v>
      </c>
      <c r="AO67" s="18">
        <f t="shared" si="15"/>
        <v>0</v>
      </c>
      <c r="AP67" s="7"/>
      <c r="AQ67" s="7"/>
      <c r="AR67" s="10">
        <f t="shared" si="16"/>
        <v>0</v>
      </c>
      <c r="AS67" s="10">
        <f t="shared" si="17"/>
        <v>0</v>
      </c>
      <c r="AT67" s="11">
        <f t="shared" si="18"/>
        <v>0</v>
      </c>
      <c r="AU67" s="11">
        <f t="shared" si="19"/>
        <v>0</v>
      </c>
    </row>
    <row r="68" spans="1:47" ht="15">
      <c r="A68" s="5"/>
      <c r="B68" s="5"/>
      <c r="C68" s="5"/>
      <c r="D68" s="6"/>
      <c r="E68" s="6">
        <v>43076</v>
      </c>
      <c r="F68" s="15"/>
      <c r="G68" s="5"/>
      <c r="I68" s="5"/>
      <c r="J68" s="5"/>
      <c r="K68" s="5"/>
      <c r="L68" s="5"/>
      <c r="O68" s="5"/>
      <c r="P68" s="5"/>
      <c r="Q68" s="5"/>
      <c r="R68" s="5"/>
      <c r="Y68" s="7"/>
      <c r="AD68" s="14"/>
      <c r="AE68" s="7"/>
      <c r="AF68" s="7"/>
      <c r="AH68" s="28"/>
      <c r="AI68" s="16"/>
      <c r="AJ68" s="17"/>
      <c r="AK68" s="17"/>
      <c r="AL68" s="17"/>
      <c r="AM68" s="17">
        <f t="shared" si="13"/>
        <v>0</v>
      </c>
      <c r="AN68" s="17">
        <f t="shared" si="14"/>
        <v>0</v>
      </c>
      <c r="AO68" s="18">
        <f t="shared" si="15"/>
        <v>0</v>
      </c>
      <c r="AP68" s="7"/>
      <c r="AQ68" s="7"/>
      <c r="AR68" s="10">
        <f t="shared" si="16"/>
        <v>0</v>
      </c>
      <c r="AS68" s="10">
        <f t="shared" si="17"/>
        <v>0</v>
      </c>
      <c r="AT68" s="11">
        <f t="shared" si="18"/>
        <v>0</v>
      </c>
      <c r="AU68" s="11">
        <f t="shared" si="19"/>
        <v>0</v>
      </c>
    </row>
    <row r="69" spans="1:47" ht="15">
      <c r="A69" s="5"/>
      <c r="B69" s="5"/>
      <c r="C69" s="5"/>
      <c r="D69" s="6"/>
      <c r="E69" s="6">
        <v>43076</v>
      </c>
      <c r="F69" s="15"/>
      <c r="G69" s="5"/>
      <c r="I69" s="5"/>
      <c r="J69" s="5"/>
      <c r="K69" s="5"/>
      <c r="L69" s="5"/>
      <c r="O69" s="5"/>
      <c r="P69" s="5"/>
      <c r="Q69" s="5"/>
      <c r="R69" s="5"/>
      <c r="Y69" s="7"/>
      <c r="AD69" s="14"/>
      <c r="AE69" s="7"/>
      <c r="AF69" s="7"/>
      <c r="AH69" s="28"/>
      <c r="AI69" s="16"/>
      <c r="AJ69" s="17"/>
      <c r="AK69" s="17"/>
      <c r="AL69" s="17"/>
      <c r="AM69" s="17">
        <f t="shared" si="13"/>
        <v>0</v>
      </c>
      <c r="AN69" s="17">
        <f t="shared" si="14"/>
        <v>0</v>
      </c>
      <c r="AO69" s="18">
        <f t="shared" si="15"/>
        <v>0</v>
      </c>
      <c r="AP69" s="7"/>
      <c r="AQ69" s="7"/>
      <c r="AR69" s="10">
        <f t="shared" si="16"/>
        <v>0</v>
      </c>
      <c r="AS69" s="10">
        <f t="shared" si="17"/>
        <v>0</v>
      </c>
      <c r="AT69" s="11">
        <f t="shared" si="18"/>
        <v>0</v>
      </c>
      <c r="AU69" s="11">
        <f t="shared" si="19"/>
        <v>0</v>
      </c>
    </row>
    <row r="70" spans="1:47" ht="15">
      <c r="A70" s="5"/>
      <c r="B70" s="5"/>
      <c r="C70" s="5"/>
      <c r="D70" s="6"/>
      <c r="E70" s="6">
        <v>43076</v>
      </c>
      <c r="F70" s="15"/>
      <c r="G70" s="5"/>
      <c r="I70" s="5"/>
      <c r="J70" s="5"/>
      <c r="K70" s="5"/>
      <c r="L70" s="5"/>
      <c r="O70" s="5"/>
      <c r="P70" s="5"/>
      <c r="Q70" s="5"/>
      <c r="R70" s="5"/>
      <c r="Y70" s="7"/>
      <c r="AD70" s="14"/>
      <c r="AE70" s="7"/>
      <c r="AF70" s="7"/>
      <c r="AH70" s="28"/>
      <c r="AI70" s="16"/>
      <c r="AJ70" s="17"/>
      <c r="AK70" s="17"/>
      <c r="AL70" s="17"/>
      <c r="AM70" s="17">
        <f t="shared" si="13"/>
        <v>0</v>
      </c>
      <c r="AN70" s="17">
        <f t="shared" si="14"/>
        <v>0</v>
      </c>
      <c r="AO70" s="18">
        <f t="shared" si="15"/>
        <v>0</v>
      </c>
      <c r="AP70" s="7"/>
      <c r="AQ70" s="7"/>
      <c r="AR70" s="10">
        <f t="shared" si="16"/>
        <v>0</v>
      </c>
      <c r="AS70" s="10">
        <f t="shared" si="17"/>
        <v>0</v>
      </c>
      <c r="AT70" s="11">
        <f t="shared" si="18"/>
        <v>0</v>
      </c>
      <c r="AU70" s="11">
        <f t="shared" si="19"/>
        <v>0</v>
      </c>
    </row>
    <row r="71" spans="1:47" ht="15">
      <c r="A71" s="5"/>
      <c r="B71" s="5"/>
      <c r="C71" s="5"/>
      <c r="D71" s="6"/>
      <c r="E71" s="6">
        <v>43076</v>
      </c>
      <c r="F71" s="15"/>
      <c r="G71" s="5"/>
      <c r="I71" s="5"/>
      <c r="J71" s="5"/>
      <c r="K71" s="5"/>
      <c r="L71" s="5"/>
      <c r="O71" s="5"/>
      <c r="P71" s="5"/>
      <c r="Q71" s="5"/>
      <c r="R71" s="5"/>
      <c r="Y71" s="7"/>
      <c r="AD71" s="14"/>
      <c r="AE71" s="7"/>
      <c r="AF71" s="7"/>
      <c r="AH71" s="28"/>
      <c r="AI71" s="16"/>
      <c r="AJ71" s="17"/>
      <c r="AK71" s="17"/>
      <c r="AL71" s="17"/>
      <c r="AM71" s="17">
        <f t="shared" si="13"/>
        <v>0</v>
      </c>
      <c r="AN71" s="17">
        <f t="shared" si="14"/>
        <v>0</v>
      </c>
      <c r="AO71" s="18">
        <f t="shared" si="15"/>
        <v>0</v>
      </c>
      <c r="AP71" s="7"/>
      <c r="AQ71" s="7"/>
      <c r="AR71" s="10">
        <f t="shared" si="16"/>
        <v>0</v>
      </c>
      <c r="AS71" s="10">
        <f t="shared" si="17"/>
        <v>0</v>
      </c>
      <c r="AT71" s="11">
        <f t="shared" si="18"/>
        <v>0</v>
      </c>
      <c r="AU71" s="11">
        <f t="shared" si="19"/>
        <v>0</v>
      </c>
    </row>
    <row r="72" spans="1:47" ht="15">
      <c r="A72" s="5"/>
      <c r="B72" s="5"/>
      <c r="C72" s="5"/>
      <c r="D72" s="6"/>
      <c r="E72" s="6">
        <v>43076</v>
      </c>
      <c r="F72" s="15"/>
      <c r="G72" s="5"/>
      <c r="I72" s="5"/>
      <c r="J72" s="5"/>
      <c r="K72" s="5"/>
      <c r="L72" s="5"/>
      <c r="O72" s="5"/>
      <c r="P72" s="5"/>
      <c r="Q72" s="5"/>
      <c r="R72" s="5"/>
      <c r="Y72" s="7"/>
      <c r="AD72" s="14"/>
      <c r="AE72" s="7"/>
      <c r="AF72" s="7"/>
      <c r="AH72" s="28"/>
      <c r="AI72" s="16"/>
      <c r="AJ72" s="17"/>
      <c r="AK72" s="17"/>
      <c r="AL72" s="17"/>
      <c r="AM72" s="17">
        <f t="shared" si="13"/>
        <v>0</v>
      </c>
      <c r="AN72" s="17">
        <f t="shared" si="14"/>
        <v>0</v>
      </c>
      <c r="AO72" s="18">
        <f t="shared" si="15"/>
        <v>0</v>
      </c>
      <c r="AP72" s="7"/>
      <c r="AQ72" s="7"/>
      <c r="AR72" s="10">
        <f t="shared" si="16"/>
        <v>0</v>
      </c>
      <c r="AS72" s="10">
        <f t="shared" si="17"/>
        <v>0</v>
      </c>
      <c r="AT72" s="11">
        <f t="shared" si="18"/>
        <v>0</v>
      </c>
      <c r="AU72" s="11">
        <f t="shared" si="19"/>
        <v>0</v>
      </c>
    </row>
    <row r="73" spans="1:47" ht="15">
      <c r="A73" s="5"/>
      <c r="B73" s="5"/>
      <c r="C73" s="5"/>
      <c r="D73" s="6"/>
      <c r="E73" s="6">
        <v>43076</v>
      </c>
      <c r="F73" s="15"/>
      <c r="G73" s="5"/>
      <c r="I73" s="5"/>
      <c r="J73" s="5"/>
      <c r="K73" s="5"/>
      <c r="L73" s="5"/>
      <c r="O73" s="5"/>
      <c r="P73" s="5"/>
      <c r="Q73" s="5"/>
      <c r="R73" s="5"/>
      <c r="Y73" s="7"/>
      <c r="AD73" s="14"/>
      <c r="AE73" s="7"/>
      <c r="AF73" s="7"/>
      <c r="AH73" s="28"/>
      <c r="AI73" s="16"/>
      <c r="AJ73" s="17"/>
      <c r="AK73" s="17"/>
      <c r="AL73" s="17"/>
      <c r="AM73" s="17">
        <f t="shared" si="13"/>
        <v>0</v>
      </c>
      <c r="AN73" s="17">
        <f t="shared" si="14"/>
        <v>0</v>
      </c>
      <c r="AO73" s="18">
        <f t="shared" si="15"/>
        <v>0</v>
      </c>
      <c r="AP73" s="7"/>
      <c r="AQ73" s="7"/>
      <c r="AR73" s="10">
        <f t="shared" si="16"/>
        <v>0</v>
      </c>
      <c r="AS73" s="10">
        <f t="shared" si="17"/>
        <v>0</v>
      </c>
      <c r="AT73" s="11">
        <f t="shared" si="18"/>
        <v>0</v>
      </c>
      <c r="AU73" s="11">
        <f t="shared" si="19"/>
        <v>0</v>
      </c>
    </row>
    <row r="74" spans="1:7" ht="15">
      <c r="A74" s="5"/>
      <c r="B74" s="5"/>
      <c r="C74" s="5"/>
      <c r="D74" s="6"/>
      <c r="E74" s="6"/>
      <c r="F74" s="21"/>
      <c r="G74" s="5"/>
    </row>
    <row r="75" spans="1:7" ht="15">
      <c r="A75" s="5"/>
      <c r="B75" s="5"/>
      <c r="C75" s="5"/>
      <c r="D75" s="6"/>
      <c r="E75" s="6"/>
      <c r="F75" s="21"/>
      <c r="G75" s="5"/>
    </row>
    <row r="76" spans="1:7" ht="15">
      <c r="A76" s="5"/>
      <c r="B76" s="5"/>
      <c r="C76" s="5"/>
      <c r="D76" s="6"/>
      <c r="E76" s="6"/>
      <c r="F76" s="21"/>
      <c r="G76" s="5"/>
    </row>
    <row r="77" spans="1:7" ht="15">
      <c r="A77" s="5"/>
      <c r="B77" s="5"/>
      <c r="C77" s="5"/>
      <c r="D77" s="6"/>
      <c r="E77" s="6"/>
      <c r="F77" s="21"/>
      <c r="G77" s="5"/>
    </row>
    <row r="78" spans="1:7" ht="15">
      <c r="A78" s="5"/>
      <c r="B78" s="5"/>
      <c r="C78" s="5"/>
      <c r="D78" s="6"/>
      <c r="E78" s="6"/>
      <c r="F78" s="21"/>
      <c r="G78" s="5"/>
    </row>
    <row r="79" spans="1:7" ht="15">
      <c r="A79" s="5"/>
      <c r="B79" s="5"/>
      <c r="C79" s="5"/>
      <c r="D79" s="6"/>
      <c r="E79" s="6"/>
      <c r="F79" s="21"/>
      <c r="G79" s="5"/>
    </row>
    <row r="80" spans="1:7" ht="15">
      <c r="A80" s="5"/>
      <c r="B80" s="5"/>
      <c r="C80" s="5"/>
      <c r="D80" s="6"/>
      <c r="E80" s="6"/>
      <c r="F80" s="21"/>
      <c r="G80" s="5"/>
    </row>
    <row r="81" spans="1:7" ht="15">
      <c r="A81" s="5"/>
      <c r="B81" s="5"/>
      <c r="C81" s="5"/>
      <c r="D81" s="6"/>
      <c r="E81" s="6"/>
      <c r="F81" s="21"/>
      <c r="G81" s="5"/>
    </row>
    <row r="82" spans="1:7" ht="15">
      <c r="A82" s="5"/>
      <c r="B82" s="5"/>
      <c r="C82" s="5"/>
      <c r="D82" s="6"/>
      <c r="E82" s="6"/>
      <c r="F82" s="21"/>
      <c r="G82" s="5"/>
    </row>
    <row r="83" spans="1:7" ht="15">
      <c r="A83" s="5"/>
      <c r="B83" s="5"/>
      <c r="C83" s="5"/>
      <c r="D83" s="6"/>
      <c r="E83" s="6"/>
      <c r="F83" s="21"/>
      <c r="G83" s="5"/>
    </row>
    <row r="84" spans="1:7" ht="15">
      <c r="A84" s="5"/>
      <c r="B84" s="5"/>
      <c r="C84" s="5"/>
      <c r="D84" s="6"/>
      <c r="E84" s="6"/>
      <c r="F84" s="21"/>
      <c r="G84" s="5"/>
    </row>
    <row r="85" spans="1:7" ht="15">
      <c r="A85" s="5"/>
      <c r="B85" s="5"/>
      <c r="C85" s="5"/>
      <c r="D85" s="6"/>
      <c r="E85" s="6"/>
      <c r="F85" s="21"/>
      <c r="G85" s="5"/>
    </row>
    <row r="86" spans="1:7" ht="15">
      <c r="A86" s="5"/>
      <c r="B86" s="5"/>
      <c r="C86" s="5"/>
      <c r="D86" s="6"/>
      <c r="E86" s="6"/>
      <c r="F86" s="21"/>
      <c r="G86" s="5"/>
    </row>
    <row r="87" spans="1:7" ht="15">
      <c r="A87" s="5"/>
      <c r="B87" s="5"/>
      <c r="C87" s="5"/>
      <c r="D87" s="6"/>
      <c r="E87" s="6"/>
      <c r="F87" s="21"/>
      <c r="G87" s="5"/>
    </row>
    <row r="88" spans="1:7" ht="15">
      <c r="A88" s="5"/>
      <c r="B88" s="5"/>
      <c r="C88" s="5"/>
      <c r="D88" s="6"/>
      <c r="E88" s="6"/>
      <c r="F88" s="21"/>
      <c r="G88" s="5"/>
    </row>
    <row r="89" spans="1:7" ht="15">
      <c r="A89" s="5"/>
      <c r="B89" s="5"/>
      <c r="C89" s="5"/>
      <c r="D89" s="6"/>
      <c r="E89" s="6"/>
      <c r="F89" s="21"/>
      <c r="G89" s="5"/>
    </row>
    <row r="90" spans="1:7" ht="15">
      <c r="A90" s="5"/>
      <c r="B90" s="5"/>
      <c r="C90" s="5"/>
      <c r="D90" s="6"/>
      <c r="E90" s="6"/>
      <c r="F90" s="21"/>
      <c r="G90" s="5"/>
    </row>
    <row r="91" spans="1:7" ht="15">
      <c r="A91" s="5"/>
      <c r="B91" s="5"/>
      <c r="C91" s="5"/>
      <c r="D91" s="6"/>
      <c r="E91" s="6"/>
      <c r="F91" s="21"/>
      <c r="G91" s="5"/>
    </row>
    <row r="92" spans="1:7" ht="15">
      <c r="A92" s="5"/>
      <c r="B92" s="5"/>
      <c r="C92" s="5"/>
      <c r="D92" s="6"/>
      <c r="E92" s="6"/>
      <c r="F92" s="21"/>
      <c r="G92" s="5"/>
    </row>
    <row r="93" spans="1:7" ht="15">
      <c r="A93" s="5"/>
      <c r="B93" s="5"/>
      <c r="C93" s="5"/>
      <c r="D93" s="6"/>
      <c r="E93" s="6"/>
      <c r="F93" s="21"/>
      <c r="G93" s="5"/>
    </row>
    <row r="94" spans="1:7" ht="15">
      <c r="A94" s="5"/>
      <c r="B94" s="5"/>
      <c r="C94" s="5"/>
      <c r="D94" s="6"/>
      <c r="E94" s="6"/>
      <c r="F94" s="21"/>
      <c r="G94" s="5"/>
    </row>
    <row r="95" spans="1:7" ht="15">
      <c r="A95" s="5"/>
      <c r="B95" s="5"/>
      <c r="C95" s="5"/>
      <c r="D95" s="6"/>
      <c r="E95" s="6"/>
      <c r="F95" s="21"/>
      <c r="G95" s="5"/>
    </row>
    <row r="96" spans="1:7" ht="15">
      <c r="A96" s="5"/>
      <c r="B96" s="5"/>
      <c r="C96" s="5"/>
      <c r="D96" s="6"/>
      <c r="E96" s="6"/>
      <c r="F96" s="21"/>
      <c r="G96" s="5"/>
    </row>
    <row r="97" spans="1:7" ht="15">
      <c r="A97" s="5"/>
      <c r="B97" s="5"/>
      <c r="C97" s="5"/>
      <c r="D97" s="6"/>
      <c r="E97" s="6"/>
      <c r="F97" s="21"/>
      <c r="G97" s="5"/>
    </row>
    <row r="98" spans="1:7" ht="15">
      <c r="A98" s="5"/>
      <c r="B98" s="5"/>
      <c r="C98" s="5"/>
      <c r="D98" s="6"/>
      <c r="E98" s="6"/>
      <c r="F98" s="21"/>
      <c r="G98" s="5"/>
    </row>
    <row r="99" spans="1:7" ht="15">
      <c r="A99" s="5"/>
      <c r="B99" s="5"/>
      <c r="C99" s="5"/>
      <c r="D99" s="6"/>
      <c r="E99" s="6"/>
      <c r="F99" s="21"/>
      <c r="G99" s="5"/>
    </row>
    <row r="100" spans="1:7" ht="15">
      <c r="A100" s="5"/>
      <c r="B100" s="5"/>
      <c r="C100" s="5"/>
      <c r="D100" s="6"/>
      <c r="E100" s="6"/>
      <c r="F100" s="21"/>
      <c r="G100" s="5"/>
    </row>
    <row r="101" spans="1:7" ht="15">
      <c r="A101" s="5"/>
      <c r="B101" s="5"/>
      <c r="C101" s="5"/>
      <c r="D101" s="6"/>
      <c r="E101" s="6"/>
      <c r="F101" s="21"/>
      <c r="G101" s="5"/>
    </row>
    <row r="102" spans="1:7" ht="15">
      <c r="A102" s="5"/>
      <c r="B102" s="5"/>
      <c r="C102" s="5"/>
      <c r="D102" s="6"/>
      <c r="E102" s="6"/>
      <c r="F102" s="21"/>
      <c r="G102" s="5"/>
    </row>
    <row r="103" spans="1:7" ht="15">
      <c r="A103" s="5"/>
      <c r="B103" s="5"/>
      <c r="C103" s="5"/>
      <c r="D103" s="6"/>
      <c r="E103" s="6"/>
      <c r="F103" s="21"/>
      <c r="G103" s="5"/>
    </row>
    <row r="104" spans="1:7" ht="15">
      <c r="A104" s="5"/>
      <c r="B104" s="5"/>
      <c r="C104" s="5"/>
      <c r="D104" s="6"/>
      <c r="E104" s="6"/>
      <c r="F104" s="21"/>
      <c r="G104" s="5"/>
    </row>
    <row r="105" spans="1:7" ht="15">
      <c r="A105" s="5"/>
      <c r="B105" s="5"/>
      <c r="C105" s="5"/>
      <c r="D105" s="6"/>
      <c r="E105" s="6"/>
      <c r="F105" s="21"/>
      <c r="G105" s="5"/>
    </row>
    <row r="106" spans="1:7" ht="15">
      <c r="A106" s="5"/>
      <c r="B106" s="5"/>
      <c r="C106" s="5"/>
      <c r="D106" s="6"/>
      <c r="E106" s="6"/>
      <c r="F106" s="21"/>
      <c r="G106" s="5"/>
    </row>
    <row r="107" spans="1:7" ht="15">
      <c r="A107" s="5"/>
      <c r="B107" s="5"/>
      <c r="C107" s="5"/>
      <c r="D107" s="6"/>
      <c r="E107" s="6"/>
      <c r="F107" s="21"/>
      <c r="G107" s="5"/>
    </row>
    <row r="108" spans="1:7" ht="15">
      <c r="A108" s="5"/>
      <c r="B108" s="5"/>
      <c r="C108" s="5"/>
      <c r="D108" s="6"/>
      <c r="E108" s="6"/>
      <c r="F108" s="21"/>
      <c r="G108" s="5"/>
    </row>
    <row r="109" spans="1:7" ht="15">
      <c r="A109" s="5"/>
      <c r="B109" s="5"/>
      <c r="C109" s="5"/>
      <c r="D109" s="6"/>
      <c r="E109" s="6"/>
      <c r="F109" s="21"/>
      <c r="G109" s="5"/>
    </row>
    <row r="110" spans="1:7" ht="15">
      <c r="A110" s="5"/>
      <c r="B110" s="5"/>
      <c r="C110" s="5"/>
      <c r="D110" s="6"/>
      <c r="E110" s="6"/>
      <c r="F110" s="21"/>
      <c r="G110" s="5"/>
    </row>
    <row r="111" spans="1:7" ht="15">
      <c r="A111" s="5"/>
      <c r="B111" s="5"/>
      <c r="C111" s="5"/>
      <c r="D111" s="6"/>
      <c r="E111" s="6"/>
      <c r="F111" s="21"/>
      <c r="G111" s="5"/>
    </row>
    <row r="112" spans="1:7" ht="15">
      <c r="A112" s="5"/>
      <c r="B112" s="5"/>
      <c r="C112" s="5"/>
      <c r="D112" s="6"/>
      <c r="E112" s="6"/>
      <c r="F112" s="21"/>
      <c r="G112" s="5"/>
    </row>
    <row r="113" spans="1:7" ht="15">
      <c r="A113" s="5"/>
      <c r="B113" s="5"/>
      <c r="C113" s="5"/>
      <c r="D113" s="6"/>
      <c r="E113" s="6"/>
      <c r="F113" s="21"/>
      <c r="G113" s="5"/>
    </row>
    <row r="114" spans="1:7" ht="15">
      <c r="A114" s="5"/>
      <c r="B114" s="5"/>
      <c r="C114" s="5"/>
      <c r="D114" s="6"/>
      <c r="E114" s="6"/>
      <c r="F114" s="21"/>
      <c r="G114" s="5"/>
    </row>
    <row r="115" spans="1:7" ht="15">
      <c r="A115" s="5"/>
      <c r="B115" s="5"/>
      <c r="C115" s="5"/>
      <c r="D115" s="6"/>
      <c r="E115" s="6"/>
      <c r="F115" s="21"/>
      <c r="G115" s="5"/>
    </row>
    <row r="116" spans="1:7" ht="15">
      <c r="A116" s="5"/>
      <c r="B116" s="5"/>
      <c r="C116" s="5"/>
      <c r="D116" s="6"/>
      <c r="E116" s="6"/>
      <c r="F116" s="21"/>
      <c r="G116" s="5"/>
    </row>
    <row r="117" spans="1:7" ht="15">
      <c r="A117" s="5"/>
      <c r="B117" s="5"/>
      <c r="C117" s="5"/>
      <c r="D117" s="6"/>
      <c r="E117" s="6"/>
      <c r="F117" s="21"/>
      <c r="G117" s="5"/>
    </row>
    <row r="118" spans="1:7" ht="15">
      <c r="A118" s="5"/>
      <c r="B118" s="5"/>
      <c r="C118" s="5"/>
      <c r="D118" s="6"/>
      <c r="E118" s="6"/>
      <c r="F118" s="21"/>
      <c r="G118" s="5"/>
    </row>
    <row r="119" spans="1:7" ht="15">
      <c r="A119" s="5"/>
      <c r="B119" s="5"/>
      <c r="C119" s="5"/>
      <c r="D119" s="6"/>
      <c r="E119" s="6"/>
      <c r="F119" s="21"/>
      <c r="G119" s="5"/>
    </row>
    <row r="120" spans="1:7" ht="15">
      <c r="A120" s="5"/>
      <c r="B120" s="5"/>
      <c r="C120" s="5"/>
      <c r="D120" s="6"/>
      <c r="E120" s="6"/>
      <c r="F120" s="21"/>
      <c r="G120" s="5"/>
    </row>
    <row r="121" spans="1:7" ht="15">
      <c r="A121" s="5"/>
      <c r="B121" s="5"/>
      <c r="C121" s="5"/>
      <c r="D121" s="6"/>
      <c r="E121" s="6"/>
      <c r="F121" s="21"/>
      <c r="G121" s="5"/>
    </row>
    <row r="122" spans="1:7" ht="15">
      <c r="A122" s="5"/>
      <c r="B122" s="5"/>
      <c r="C122" s="5"/>
      <c r="D122" s="6"/>
      <c r="E122" s="6"/>
      <c r="F122" s="21"/>
      <c r="G122" s="5"/>
    </row>
    <row r="123" spans="1:7" ht="15">
      <c r="A123" s="5"/>
      <c r="B123" s="5"/>
      <c r="C123" s="5"/>
      <c r="D123" s="6"/>
      <c r="E123" s="6"/>
      <c r="F123" s="21"/>
      <c r="G123" s="5"/>
    </row>
    <row r="124" spans="1:7" ht="15">
      <c r="A124" s="5"/>
      <c r="B124" s="5"/>
      <c r="C124" s="5"/>
      <c r="D124" s="6"/>
      <c r="E124" s="6"/>
      <c r="F124" s="21"/>
      <c r="G124" s="5"/>
    </row>
    <row r="125" spans="1:7" ht="15">
      <c r="A125" s="5"/>
      <c r="B125" s="5"/>
      <c r="C125" s="5"/>
      <c r="D125" s="6"/>
      <c r="E125" s="6"/>
      <c r="F125" s="21"/>
      <c r="G125" s="5"/>
    </row>
    <row r="126" spans="1:7" ht="15">
      <c r="A126" s="5"/>
      <c r="B126" s="5"/>
      <c r="C126" s="5"/>
      <c r="D126" s="6"/>
      <c r="E126" s="6"/>
      <c r="F126" s="21"/>
      <c r="G126" s="5"/>
    </row>
    <row r="127" spans="1:7" ht="15">
      <c r="A127" s="5"/>
      <c r="B127" s="5"/>
      <c r="C127" s="5"/>
      <c r="D127" s="6"/>
      <c r="E127" s="6"/>
      <c r="F127" s="21"/>
      <c r="G127" s="5"/>
    </row>
    <row r="128" spans="1:7" ht="15">
      <c r="A128" s="5"/>
      <c r="B128" s="5"/>
      <c r="C128" s="5"/>
      <c r="D128" s="6"/>
      <c r="E128" s="6"/>
      <c r="F128" s="21"/>
      <c r="G128" s="5"/>
    </row>
    <row r="129" spans="1:7" ht="15">
      <c r="A129" s="5"/>
      <c r="B129" s="5"/>
      <c r="C129" s="5"/>
      <c r="D129" s="6"/>
      <c r="E129" s="6"/>
      <c r="F129" s="21"/>
      <c r="G129" s="5"/>
    </row>
    <row r="130" spans="1:7" ht="15">
      <c r="A130" s="5"/>
      <c r="B130" s="5"/>
      <c r="C130" s="5"/>
      <c r="D130" s="6"/>
      <c r="E130" s="6"/>
      <c r="F130" s="21"/>
      <c r="G130" s="5"/>
    </row>
    <row r="131" spans="1:7" ht="15">
      <c r="A131" s="5"/>
      <c r="B131" s="5"/>
      <c r="C131" s="5"/>
      <c r="D131" s="6"/>
      <c r="E131" s="6"/>
      <c r="F131" s="21"/>
      <c r="G131" s="5"/>
    </row>
    <row r="132" spans="1:7" ht="15">
      <c r="A132" s="5"/>
      <c r="B132" s="5"/>
      <c r="C132" s="5"/>
      <c r="D132" s="6"/>
      <c r="E132" s="6"/>
      <c r="F132" s="21"/>
      <c r="G132" s="5"/>
    </row>
    <row r="133" spans="1:7" ht="15">
      <c r="A133" s="5"/>
      <c r="B133" s="5"/>
      <c r="C133" s="5"/>
      <c r="D133" s="6"/>
      <c r="E133" s="6"/>
      <c r="F133" s="21"/>
      <c r="G133" s="5"/>
    </row>
    <row r="134" spans="1:7" ht="15">
      <c r="A134" s="5"/>
      <c r="B134" s="5"/>
      <c r="C134" s="5"/>
      <c r="D134" s="6"/>
      <c r="E134" s="6"/>
      <c r="F134" s="21"/>
      <c r="G134" s="5"/>
    </row>
    <row r="135" spans="1:7" ht="15">
      <c r="A135" s="5"/>
      <c r="B135" s="5"/>
      <c r="C135" s="5"/>
      <c r="D135" s="6"/>
      <c r="E135" s="6"/>
      <c r="F135" s="21"/>
      <c r="G135" s="5"/>
    </row>
    <row r="136" spans="1:7" ht="15">
      <c r="A136" s="5"/>
      <c r="B136" s="5"/>
      <c r="C136" s="5"/>
      <c r="D136" s="6"/>
      <c r="E136" s="6"/>
      <c r="F136" s="21"/>
      <c r="G136" s="5"/>
    </row>
    <row r="137" spans="1:7" ht="15">
      <c r="A137" s="5"/>
      <c r="B137" s="5"/>
      <c r="C137" s="5"/>
      <c r="D137" s="6"/>
      <c r="E137" s="6"/>
      <c r="F137" s="21"/>
      <c r="G137" s="5"/>
    </row>
    <row r="138" spans="1:7" ht="15">
      <c r="A138" s="5"/>
      <c r="B138" s="5"/>
      <c r="C138" s="5"/>
      <c r="D138" s="6"/>
      <c r="E138" s="6"/>
      <c r="F138" s="21"/>
      <c r="G138" s="5"/>
    </row>
    <row r="139" spans="1:7" ht="15">
      <c r="A139" s="5"/>
      <c r="B139" s="5"/>
      <c r="C139" s="5"/>
      <c r="D139" s="6"/>
      <c r="E139" s="6"/>
      <c r="F139" s="21"/>
      <c r="G139" s="5"/>
    </row>
    <row r="140" spans="1:7" ht="15">
      <c r="A140" s="5"/>
      <c r="B140" s="5"/>
      <c r="C140" s="5"/>
      <c r="D140" s="6"/>
      <c r="E140" s="6"/>
      <c r="F140" s="21"/>
      <c r="G140" s="5"/>
    </row>
    <row r="141" spans="1:7" ht="15">
      <c r="A141" s="5"/>
      <c r="B141" s="5"/>
      <c r="C141" s="5"/>
      <c r="D141" s="6"/>
      <c r="E141" s="6"/>
      <c r="F141" s="21"/>
      <c r="G141" s="5"/>
    </row>
    <row r="142" spans="1:7" ht="15">
      <c r="A142" s="5"/>
      <c r="B142" s="5"/>
      <c r="C142" s="5"/>
      <c r="D142" s="6"/>
      <c r="E142" s="6"/>
      <c r="F142" s="21"/>
      <c r="G142" s="5"/>
    </row>
    <row r="143" spans="1:7" ht="15">
      <c r="A143" s="5"/>
      <c r="B143" s="5"/>
      <c r="C143" s="5"/>
      <c r="D143" s="6"/>
      <c r="E143" s="6"/>
      <c r="F143" s="21"/>
      <c r="G143" s="5"/>
    </row>
    <row r="144" spans="1:7" ht="15">
      <c r="A144" s="5"/>
      <c r="B144" s="5"/>
      <c r="C144" s="5"/>
      <c r="D144" s="6"/>
      <c r="E144" s="6"/>
      <c r="F144" s="21"/>
      <c r="G144" s="5"/>
    </row>
    <row r="145" spans="1:7" ht="15">
      <c r="A145" s="5"/>
      <c r="B145" s="5"/>
      <c r="C145" s="5"/>
      <c r="D145" s="6"/>
      <c r="E145" s="6"/>
      <c r="F145" s="21"/>
      <c r="G145" s="5"/>
    </row>
    <row r="146" spans="1:7" ht="15">
      <c r="A146" s="5"/>
      <c r="B146" s="5"/>
      <c r="C146" s="5"/>
      <c r="D146" s="6"/>
      <c r="E146" s="6"/>
      <c r="F146" s="21"/>
      <c r="G146" s="5"/>
    </row>
    <row r="147" spans="1:7" ht="15">
      <c r="A147" s="5"/>
      <c r="B147" s="5"/>
      <c r="C147" s="5"/>
      <c r="D147" s="6"/>
      <c r="E147" s="6"/>
      <c r="F147" s="21"/>
      <c r="G147" s="5"/>
    </row>
    <row r="148" spans="1:7" ht="15">
      <c r="A148" s="5"/>
      <c r="B148" s="5"/>
      <c r="C148" s="5"/>
      <c r="D148" s="6"/>
      <c r="E148" s="6"/>
      <c r="F148" s="21"/>
      <c r="G148" s="5"/>
    </row>
    <row r="149" spans="1:7" ht="15">
      <c r="A149" s="5"/>
      <c r="B149" s="5"/>
      <c r="C149" s="5"/>
      <c r="D149" s="6"/>
      <c r="E149" s="6"/>
      <c r="F149" s="21"/>
      <c r="G149" s="5"/>
    </row>
    <row r="150" spans="1:7" ht="15">
      <c r="A150" s="5"/>
      <c r="B150" s="5"/>
      <c r="C150" s="5"/>
      <c r="D150" s="6"/>
      <c r="E150" s="6"/>
      <c r="F150" s="21"/>
      <c r="G150" s="5"/>
    </row>
    <row r="151" spans="1:7" ht="15">
      <c r="A151" s="5"/>
      <c r="B151" s="5"/>
      <c r="C151" s="5"/>
      <c r="D151" s="6"/>
      <c r="E151" s="6"/>
      <c r="F151" s="21"/>
      <c r="G151" s="5"/>
    </row>
    <row r="152" spans="4:7" ht="15">
      <c r="D152" s="6"/>
      <c r="E152" s="6"/>
      <c r="F152" s="21"/>
      <c r="G152" s="5"/>
    </row>
    <row r="153" spans="4:7" ht="15">
      <c r="D153" s="6"/>
      <c r="E153" s="6"/>
      <c r="F153" s="21"/>
      <c r="G153" s="5"/>
    </row>
    <row r="154" spans="4:7" ht="15">
      <c r="D154" s="6"/>
      <c r="E154" s="6"/>
      <c r="F154" s="21"/>
      <c r="G154" s="5"/>
    </row>
    <row r="155" spans="4:7" ht="15">
      <c r="D155" s="6"/>
      <c r="E155" s="6"/>
      <c r="F155" s="21"/>
      <c r="G155" s="5"/>
    </row>
    <row r="156" spans="4:7" ht="15">
      <c r="D156" s="6"/>
      <c r="E156" s="6"/>
      <c r="F156" s="21"/>
      <c r="G156" s="5"/>
    </row>
    <row r="157" spans="4:7" ht="15">
      <c r="D157" s="6"/>
      <c r="E157" s="6"/>
      <c r="F157" s="21"/>
      <c r="G157" s="5"/>
    </row>
    <row r="158" spans="4:7" ht="15">
      <c r="D158" s="6"/>
      <c r="E158" s="6"/>
      <c r="F158" s="21"/>
      <c r="G158" s="5"/>
    </row>
    <row r="159" spans="4:7" ht="15">
      <c r="D159" s="6"/>
      <c r="E159" s="6"/>
      <c r="F159" s="21"/>
      <c r="G159" s="5"/>
    </row>
    <row r="160" spans="4:7" ht="15">
      <c r="D160" s="6"/>
      <c r="E160" s="6"/>
      <c r="F160" s="21"/>
      <c r="G160" s="5"/>
    </row>
    <row r="161" spans="4:7" ht="15">
      <c r="D161" s="6"/>
      <c r="E161" s="6"/>
      <c r="F161" s="21"/>
      <c r="G161" s="5"/>
    </row>
    <row r="162" spans="4:7" ht="15">
      <c r="D162" s="6"/>
      <c r="E162" s="6"/>
      <c r="F162" s="21"/>
      <c r="G162" s="5"/>
    </row>
    <row r="163" spans="4:7" ht="15">
      <c r="D163" s="6"/>
      <c r="E163" s="6"/>
      <c r="F163" s="21"/>
      <c r="G163" s="5"/>
    </row>
    <row r="164" spans="4:7" ht="15">
      <c r="D164" s="6"/>
      <c r="E164" s="6"/>
      <c r="F164" s="21"/>
      <c r="G164" s="5"/>
    </row>
    <row r="165" spans="4:7" ht="15">
      <c r="D165" s="6"/>
      <c r="E165" s="6"/>
      <c r="F165" s="21"/>
      <c r="G165" s="5"/>
    </row>
    <row r="166" spans="4:7" ht="15">
      <c r="D166" s="6"/>
      <c r="E166" s="6"/>
      <c r="F166" s="21"/>
      <c r="G166" s="5"/>
    </row>
    <row r="167" spans="4:7" ht="15">
      <c r="D167" s="6"/>
      <c r="E167" s="6"/>
      <c r="F167" s="21"/>
      <c r="G167" s="5"/>
    </row>
    <row r="168" spans="4:7" ht="15">
      <c r="D168" s="6"/>
      <c r="E168" s="6"/>
      <c r="F168" s="21"/>
      <c r="G168" s="5"/>
    </row>
    <row r="169" spans="4:7" ht="15">
      <c r="D169" s="6"/>
      <c r="E169" s="6"/>
      <c r="F169" s="21"/>
      <c r="G169" s="5"/>
    </row>
    <row r="170" spans="4:7" ht="15">
      <c r="D170" s="6"/>
      <c r="E170" s="6"/>
      <c r="F170" s="21"/>
      <c r="G170" s="5"/>
    </row>
    <row r="171" spans="4:7" ht="15">
      <c r="D171" s="6"/>
      <c r="E171" s="6"/>
      <c r="F171" s="21"/>
      <c r="G171" s="5"/>
    </row>
    <row r="172" spans="4:7" ht="15">
      <c r="D172" s="6"/>
      <c r="E172" s="6"/>
      <c r="F172" s="21"/>
      <c r="G172" s="5"/>
    </row>
    <row r="173" spans="4:7" ht="15">
      <c r="D173" s="6"/>
      <c r="E173" s="6"/>
      <c r="F173" s="21"/>
      <c r="G173" s="5"/>
    </row>
    <row r="174" spans="4:7" ht="15">
      <c r="D174" s="6"/>
      <c r="E174" s="6"/>
      <c r="F174" s="21"/>
      <c r="G174" s="5"/>
    </row>
    <row r="175" spans="4:7" ht="15">
      <c r="D175" s="6"/>
      <c r="E175" s="6"/>
      <c r="F175" s="21"/>
      <c r="G175" s="5"/>
    </row>
    <row r="176" spans="4:7" ht="15">
      <c r="D176" s="6"/>
      <c r="E176" s="6"/>
      <c r="F176" s="21"/>
      <c r="G176" s="5"/>
    </row>
    <row r="177" spans="4:7" ht="15">
      <c r="D177" s="6"/>
      <c r="E177" s="6"/>
      <c r="F177" s="21"/>
      <c r="G177" s="5"/>
    </row>
    <row r="178" spans="4:7" ht="15">
      <c r="D178" s="6"/>
      <c r="E178" s="6"/>
      <c r="F178" s="21"/>
      <c r="G178" s="5"/>
    </row>
    <row r="179" spans="4:7" ht="15">
      <c r="D179" s="6"/>
      <c r="E179" s="6"/>
      <c r="F179" s="21"/>
      <c r="G179" s="5"/>
    </row>
    <row r="180" spans="4:7" ht="15">
      <c r="D180" s="6"/>
      <c r="E180" s="6"/>
      <c r="F180" s="21"/>
      <c r="G180" s="5"/>
    </row>
    <row r="181" spans="4:7" ht="15">
      <c r="D181" s="6"/>
      <c r="E181" s="6"/>
      <c r="F181" s="21"/>
      <c r="G181" s="5"/>
    </row>
    <row r="182" spans="4:7" ht="15">
      <c r="D182" s="6"/>
      <c r="E182" s="6"/>
      <c r="F182" s="21"/>
      <c r="G182" s="5"/>
    </row>
    <row r="183" spans="4:7" ht="15">
      <c r="D183" s="6"/>
      <c r="E183" s="6"/>
      <c r="F183" s="21"/>
      <c r="G183" s="5"/>
    </row>
    <row r="184" spans="4:7" ht="15">
      <c r="D184" s="6"/>
      <c r="E184" s="6"/>
      <c r="F184" s="21"/>
      <c r="G184" s="5"/>
    </row>
    <row r="185" spans="4:7" ht="15">
      <c r="D185" s="6"/>
      <c r="E185" s="6"/>
      <c r="F185" s="21"/>
      <c r="G185" s="5"/>
    </row>
    <row r="186" spans="4:7" ht="15">
      <c r="D186" s="6"/>
      <c r="E186" s="6"/>
      <c r="F186" s="21"/>
      <c r="G186" s="5"/>
    </row>
    <row r="187" spans="4:7" ht="15">
      <c r="D187" s="6"/>
      <c r="E187" s="6"/>
      <c r="F187" s="21"/>
      <c r="G187" s="5"/>
    </row>
    <row r="188" spans="4:7" ht="15">
      <c r="D188" s="6"/>
      <c r="E188" s="6"/>
      <c r="F188" s="21"/>
      <c r="G188" s="5"/>
    </row>
    <row r="189" spans="4:7" ht="15">
      <c r="D189" s="6"/>
      <c r="E189" s="6"/>
      <c r="F189" s="21"/>
      <c r="G189" s="5"/>
    </row>
    <row r="190" spans="4:7" ht="15">
      <c r="D190" s="6"/>
      <c r="E190" s="6"/>
      <c r="F190" s="21"/>
      <c r="G190" s="5"/>
    </row>
    <row r="191" spans="4:7" ht="15">
      <c r="D191" s="6"/>
      <c r="E191" s="6"/>
      <c r="F191" s="21"/>
      <c r="G191" s="5"/>
    </row>
    <row r="192" spans="4:7" ht="15">
      <c r="D192" s="6"/>
      <c r="E192" s="6"/>
      <c r="F192" s="21"/>
      <c r="G192" s="5"/>
    </row>
    <row r="193" spans="4:7" ht="15">
      <c r="D193" s="6"/>
      <c r="E193" s="6"/>
      <c r="F193" s="21"/>
      <c r="G193" s="5"/>
    </row>
    <row r="194" spans="4:7" ht="15">
      <c r="D194" s="6"/>
      <c r="E194" s="6"/>
      <c r="F194" s="21"/>
      <c r="G194" s="5"/>
    </row>
    <row r="195" spans="4:7" ht="15">
      <c r="D195" s="6"/>
      <c r="E195" s="6"/>
      <c r="F195" s="21"/>
      <c r="G195" s="5"/>
    </row>
    <row r="196" spans="4:7" ht="15">
      <c r="D196" s="6"/>
      <c r="E196" s="6"/>
      <c r="F196" s="21"/>
      <c r="G196" s="5"/>
    </row>
    <row r="197" spans="4:7" ht="15">
      <c r="D197" s="6"/>
      <c r="E197" s="6"/>
      <c r="F197" s="21"/>
      <c r="G197" s="5"/>
    </row>
    <row r="198" spans="4:7" ht="15">
      <c r="D198" s="6"/>
      <c r="E198" s="6"/>
      <c r="F198" s="21"/>
      <c r="G198" s="5"/>
    </row>
    <row r="199" spans="4:7" ht="15">
      <c r="D199" s="6"/>
      <c r="E199" s="6"/>
      <c r="F199" s="21"/>
      <c r="G199" s="5"/>
    </row>
    <row r="200" spans="4:7" ht="15">
      <c r="D200" s="6"/>
      <c r="E200" s="6"/>
      <c r="F200" s="21"/>
      <c r="G200" s="5"/>
    </row>
    <row r="201" spans="4:7" ht="15">
      <c r="D201" s="6"/>
      <c r="E201" s="6"/>
      <c r="F201" s="21"/>
      <c r="G201" s="5"/>
    </row>
    <row r="202" spans="4:7" ht="15">
      <c r="D202" s="6"/>
      <c r="E202" s="6"/>
      <c r="F202" s="21"/>
      <c r="G202" s="5"/>
    </row>
    <row r="203" spans="4:7" ht="15">
      <c r="D203" s="6"/>
      <c r="E203" s="6"/>
      <c r="F203" s="21"/>
      <c r="G203" s="5"/>
    </row>
    <row r="204" spans="4:7" ht="15">
      <c r="D204" s="6"/>
      <c r="E204" s="6"/>
      <c r="F204" s="21"/>
      <c r="G204" s="5"/>
    </row>
    <row r="205" spans="4:7" ht="15">
      <c r="D205" s="6"/>
      <c r="E205" s="6"/>
      <c r="F205" s="21"/>
      <c r="G205" s="5"/>
    </row>
    <row r="206" spans="4:7" ht="15">
      <c r="D206" s="6"/>
      <c r="E206" s="6"/>
      <c r="F206" s="21"/>
      <c r="G206" s="5"/>
    </row>
    <row r="207" spans="4:7" ht="15">
      <c r="D207" s="6"/>
      <c r="E207" s="6"/>
      <c r="F207" s="21"/>
      <c r="G207" s="5"/>
    </row>
    <row r="208" spans="4:7" ht="15">
      <c r="D208" s="6"/>
      <c r="E208" s="6"/>
      <c r="F208" s="21"/>
      <c r="G208" s="5"/>
    </row>
    <row r="209" spans="4:7" ht="15">
      <c r="D209" s="6"/>
      <c r="E209" s="6"/>
      <c r="F209" s="21"/>
      <c r="G209" s="5"/>
    </row>
    <row r="210" spans="4:7" ht="15">
      <c r="D210" s="6"/>
      <c r="E210" s="6"/>
      <c r="F210" s="21"/>
      <c r="G210" s="5"/>
    </row>
    <row r="211" spans="4:7" ht="15">
      <c r="D211" s="6"/>
      <c r="E211" s="6"/>
      <c r="F211" s="21"/>
      <c r="G211" s="5"/>
    </row>
    <row r="212" spans="4:7" ht="15">
      <c r="D212" s="6"/>
      <c r="E212" s="6"/>
      <c r="F212" s="21"/>
      <c r="G212" s="5"/>
    </row>
    <row r="213" spans="4:7" ht="15">
      <c r="D213" s="6"/>
      <c r="E213" s="6"/>
      <c r="F213" s="21"/>
      <c r="G213" s="5"/>
    </row>
    <row r="214" spans="4:7" ht="15">
      <c r="D214" s="6"/>
      <c r="E214" s="6"/>
      <c r="F214" s="21"/>
      <c r="G214" s="5"/>
    </row>
    <row r="215" spans="4:7" ht="15">
      <c r="D215" s="6"/>
      <c r="E215" s="6"/>
      <c r="F215" s="21"/>
      <c r="G215" s="5"/>
    </row>
    <row r="216" spans="4:7" ht="15">
      <c r="D216" s="6"/>
      <c r="E216" s="6"/>
      <c r="F216" s="21"/>
      <c r="G216" s="5"/>
    </row>
    <row r="217" spans="4:7" ht="15">
      <c r="D217" s="6"/>
      <c r="E217" s="6"/>
      <c r="F217" s="21"/>
      <c r="G217" s="5"/>
    </row>
    <row r="218" spans="4:7" ht="15">
      <c r="D218" s="6"/>
      <c r="E218" s="6"/>
      <c r="F218" s="21"/>
      <c r="G218" s="5"/>
    </row>
    <row r="219" spans="4:7" ht="15">
      <c r="D219" s="6"/>
      <c r="E219" s="6"/>
      <c r="F219" s="21"/>
      <c r="G219" s="5"/>
    </row>
    <row r="220" spans="4:7" ht="15">
      <c r="D220" s="6"/>
      <c r="E220" s="6"/>
      <c r="F220" s="21"/>
      <c r="G220" s="5"/>
    </row>
    <row r="221" spans="4:7" ht="15">
      <c r="D221" s="6"/>
      <c r="E221" s="6"/>
      <c r="F221" s="21"/>
      <c r="G221" s="5"/>
    </row>
    <row r="222" spans="4:7" ht="15">
      <c r="D222" s="6"/>
      <c r="E222" s="6"/>
      <c r="F222" s="21"/>
      <c r="G222" s="5"/>
    </row>
    <row r="223" spans="4:7" ht="15">
      <c r="D223" s="6"/>
      <c r="E223" s="6"/>
      <c r="F223" s="21"/>
      <c r="G223" s="5"/>
    </row>
    <row r="224" spans="4:7" ht="15">
      <c r="D224" s="6"/>
      <c r="E224" s="6"/>
      <c r="F224" s="21"/>
      <c r="G224" s="5"/>
    </row>
    <row r="225" spans="4:7" ht="15">
      <c r="D225" s="6"/>
      <c r="E225" s="6"/>
      <c r="F225" s="21"/>
      <c r="G225" s="5"/>
    </row>
    <row r="226" spans="4:7" ht="15">
      <c r="D226" s="6"/>
      <c r="E226" s="6"/>
      <c r="F226" s="21"/>
      <c r="G226" s="5"/>
    </row>
    <row r="227" spans="4:7" ht="15">
      <c r="D227" s="6"/>
      <c r="E227" s="6"/>
      <c r="F227" s="21"/>
      <c r="G227" s="5"/>
    </row>
    <row r="228" spans="4:7" ht="15">
      <c r="D228" s="6"/>
      <c r="E228" s="6"/>
      <c r="F228" s="21"/>
      <c r="G228" s="5"/>
    </row>
    <row r="229" spans="4:7" ht="15">
      <c r="D229" s="6"/>
      <c r="E229" s="6"/>
      <c r="F229" s="21"/>
      <c r="G229" s="5"/>
    </row>
    <row r="230" spans="4:7" ht="15">
      <c r="D230" s="6"/>
      <c r="E230" s="6"/>
      <c r="F230" s="21"/>
      <c r="G230" s="5"/>
    </row>
    <row r="231" spans="4:7" ht="15">
      <c r="D231" s="6"/>
      <c r="E231" s="6"/>
      <c r="F231" s="21"/>
      <c r="G231" s="5"/>
    </row>
    <row r="232" spans="4:7" ht="15">
      <c r="D232" s="6"/>
      <c r="E232" s="6"/>
      <c r="F232" s="21"/>
      <c r="G232" s="5"/>
    </row>
    <row r="233" spans="4:7" ht="15">
      <c r="D233" s="6"/>
      <c r="E233" s="6"/>
      <c r="F233" s="21"/>
      <c r="G233" s="5"/>
    </row>
    <row r="234" spans="4:7" ht="15">
      <c r="D234" s="6"/>
      <c r="E234" s="6"/>
      <c r="F234" s="21"/>
      <c r="G234" s="5"/>
    </row>
    <row r="235" spans="4:7" ht="15">
      <c r="D235" s="6"/>
      <c r="E235" s="6"/>
      <c r="F235" s="21"/>
      <c r="G235" s="5"/>
    </row>
    <row r="236" spans="4:7" ht="15">
      <c r="D236" s="6"/>
      <c r="E236" s="6"/>
      <c r="F236" s="21"/>
      <c r="G236" s="5"/>
    </row>
    <row r="237" spans="4:7" ht="15">
      <c r="D237" s="6"/>
      <c r="E237" s="6"/>
      <c r="F237" s="21"/>
      <c r="G237" s="5"/>
    </row>
    <row r="238" spans="4:7" ht="15">
      <c r="D238" s="6"/>
      <c r="E238" s="6"/>
      <c r="F238" s="21"/>
      <c r="G238" s="5"/>
    </row>
    <row r="239" spans="4:7" ht="15">
      <c r="D239" s="6"/>
      <c r="E239" s="6"/>
      <c r="F239" s="21"/>
      <c r="G239" s="5"/>
    </row>
    <row r="240" spans="4:7" ht="15">
      <c r="D240" s="6"/>
      <c r="E240" s="6"/>
      <c r="F240" s="21"/>
      <c r="G240" s="5"/>
    </row>
    <row r="241" spans="4:7" ht="15">
      <c r="D241" s="6"/>
      <c r="E241" s="6"/>
      <c r="F241" s="21"/>
      <c r="G241" s="5"/>
    </row>
    <row r="242" spans="4:7" ht="15">
      <c r="D242" s="6"/>
      <c r="E242" s="6"/>
      <c r="F242" s="21"/>
      <c r="G242" s="5"/>
    </row>
    <row r="243" spans="4:7" ht="15">
      <c r="D243" s="6"/>
      <c r="E243" s="6"/>
      <c r="F243" s="21"/>
      <c r="G243" s="5"/>
    </row>
    <row r="244" spans="4:7" ht="15">
      <c r="D244" s="6"/>
      <c r="E244" s="6"/>
      <c r="F244" s="21"/>
      <c r="G244" s="5"/>
    </row>
    <row r="245" spans="4:7" ht="15">
      <c r="D245" s="6"/>
      <c r="E245" s="6"/>
      <c r="F245" s="21"/>
      <c r="G245" s="5"/>
    </row>
    <row r="246" spans="4:7" ht="15">
      <c r="D246" s="6"/>
      <c r="E246" s="6"/>
      <c r="F246" s="21"/>
      <c r="G246" s="5"/>
    </row>
    <row r="247" spans="4:7" ht="15">
      <c r="D247" s="6"/>
      <c r="E247" s="6"/>
      <c r="F247" s="21"/>
      <c r="G247" s="5"/>
    </row>
    <row r="248" spans="4:7" ht="15">
      <c r="D248" s="6"/>
      <c r="E248" s="6"/>
      <c r="F248" s="21"/>
      <c r="G248" s="5"/>
    </row>
    <row r="249" spans="4:7" ht="15">
      <c r="D249" s="6"/>
      <c r="E249" s="6"/>
      <c r="F249" s="21"/>
      <c r="G249" s="5"/>
    </row>
    <row r="250" spans="4:7" ht="15">
      <c r="D250" s="6"/>
      <c r="E250" s="6"/>
      <c r="F250" s="21"/>
      <c r="G250" s="5"/>
    </row>
    <row r="251" spans="4:7" ht="15">
      <c r="D251" s="6"/>
      <c r="E251" s="6"/>
      <c r="F251" s="21"/>
      <c r="G251" s="5"/>
    </row>
  </sheetData>
  <sheetProtection insertColumns="0" insertRows="0" sort="0" autoFilter="0"/>
  <dataValidations count="9">
    <dataValidation type="list" allowBlank="1" showInputMessage="1" showErrorMessage="1" sqref="H13:H73">
      <formula1>$H$7:$H$8</formula1>
    </dataValidation>
    <dataValidation type="list" allowBlank="1" showInputMessage="1" showErrorMessage="1" sqref="S14:S73">
      <formula1>$S$5:$S$8</formula1>
    </dataValidation>
    <dataValidation type="list" allowBlank="1" showInputMessage="1" showErrorMessage="1" sqref="V13:V73">
      <formula1>$V$7:$V$8</formula1>
    </dataValidation>
    <dataValidation type="list" allowBlank="1" showInputMessage="1" showErrorMessage="1" sqref="Z13:Z73">
      <formula1>$Z$7:$Z$8</formula1>
    </dataValidation>
    <dataValidation type="list" allowBlank="1" showInputMessage="1" showErrorMessage="1" sqref="AA13:AA73">
      <formula1>$AA$7:$AA$8</formula1>
    </dataValidation>
    <dataValidation type="list" allowBlank="1" showInputMessage="1" showErrorMessage="1" sqref="AD13:AD73">
      <formula1>$AD$7:$AD$8</formula1>
    </dataValidation>
    <dataValidation type="list" allowBlank="1" showInputMessage="1" showErrorMessage="1" sqref="AB13:AB73">
      <formula1>$AB$1:$AB$11</formula1>
    </dataValidation>
    <dataValidation type="list" allowBlank="1" showInputMessage="1" showErrorMessage="1" sqref="T13:T73">
      <formula1>$T$2:$T$10</formula1>
    </dataValidation>
    <dataValidation type="list" allowBlank="1" showInputMessage="1" showErrorMessage="1" sqref="AC13:AC73">
      <formula1>$AC$6:$AC$9</formula1>
    </dataValidation>
  </dataValidations>
  <hyperlinks>
    <hyperlink ref="P52" r:id="rId1" display="fracla808@gmail.com"/>
    <hyperlink ref="R52" r:id="rId2" display="armando.corso@gmail.com"/>
    <hyperlink ref="P41" r:id="rId3" display="cristinaripanti3@gmail.com"/>
    <hyperlink ref="P55" r:id="rId4" display="antonio_pandolfi@live.it"/>
    <hyperlink ref="P42" r:id="rId5" display="lorenzogiacchetta@gmail.com"/>
    <hyperlink ref="R39" r:id="rId6" display="ABDENBI1967@HOTMAIL.IT"/>
    <hyperlink ref="P45" r:id="rId7" display="andrew26fe@gmail.com"/>
    <hyperlink ref="R45" r:id="rId8" display="mario.ferraioli@libero.it"/>
    <hyperlink ref="P54" r:id="rId9" display="elpidioamegan@yahoo.it"/>
    <hyperlink ref="R54" r:id="rId10" display="ganyo_13@yahoo.fr"/>
    <hyperlink ref="P35" r:id="rId11" display="sasaiannelli@hotmail.it"/>
    <hyperlink ref="R35" r:id="rId12" display="ANGY1912@LIVE.IT"/>
    <hyperlink ref="P30" r:id="rId13" display="gabri.zitti@hotmail.it"/>
    <hyperlink ref="P44" r:id="rId14" display="ale.luconi99@gamil.com"/>
    <hyperlink ref="R44" r:id="rId15" display="alemarty.l@alice.it"/>
    <hyperlink ref="P20" r:id="rId16" display="MAZZ261099@GMAIL.COM"/>
    <hyperlink ref="R20" r:id="rId17" display="ANDREA@SETTECOLLI@COM"/>
    <hyperlink ref="P50" r:id="rId18" display="ENRICOVIRGINI@TISCALI.IT"/>
    <hyperlink ref="R50" r:id="rId19" display="paolovirgini@tiscali.it"/>
    <hyperlink ref="P14" r:id="rId20" display="realdark099@outlook.it"/>
    <hyperlink ref="R14" r:id="rId21" display="pacinipaoloo@gmail.com"/>
    <hyperlink ref="P34" r:id="rId22" display="degiorgilele@gmail.com"/>
    <hyperlink ref="R34" r:id="rId23" display="donatella.salerni@gmail.com"/>
    <hyperlink ref="P24" r:id="rId24" display="mori.beatrice3@gmail.com"/>
    <hyperlink ref="R24" r:id="rId25" display="IROM1@YAHOO.IT"/>
    <hyperlink ref="P15" r:id="rId26" display="neagu.riccardo23@gmail.com"/>
    <hyperlink ref="R15" r:id="rId27" display="f-a-neagu@yahoo.it"/>
    <hyperlink ref="R47" r:id="rId28" display="D.MAGGIORI2010@LIBERO.IT"/>
    <hyperlink ref="P47" r:id="rId29" display="mattymaggio0@gmail.com"/>
    <hyperlink ref="P26" r:id="rId30" display="damianosky555@gmail.com"/>
    <hyperlink ref="R26" r:id="rId31" display="MERCANTISTEFANO@ALICE.IT"/>
    <hyperlink ref="P49" r:id="rId32" display="diegogiuliodoro@gmail.com"/>
    <hyperlink ref="R49" r:id="rId33" display="mauriziogiuliodoro@libero.it"/>
    <hyperlink ref="P25" r:id="rId34" display="antongion@cheapnet.it"/>
    <hyperlink ref="R25" r:id="rId35" display="RIZZOPOTENZA@VIRGILIO.IT"/>
    <hyperlink ref="R53" r:id="rId36" display="axagor65@hotmail.it"/>
    <hyperlink ref="P53" r:id="rId37" display="ghost-sav21@gmail.com"/>
    <hyperlink ref="P22" r:id="rId38" display="DRACKMON@VIRGILIO.IT"/>
    <hyperlink ref="R22" r:id="rId39" display="renato@sassineri.it"/>
    <hyperlink ref="P16" r:id="rId40" display="DIEGO.VACCARINI@GMAIL.COM"/>
    <hyperlink ref="R16" r:id="rId41" display="ADRIANO.V@INWIND.IT"/>
    <hyperlink ref="P28" r:id="rId42" display="riccardo.benaldi99@gmail.com"/>
    <hyperlink ref="R28" r:id="rId43" display="clelia.martini@sanita.marche.it"/>
    <hyperlink ref="P40" r:id="rId44" display="FRANCESCO_BONIFAZI@HOTMAIL.IT"/>
    <hyperlink ref="R40" r:id="rId45" display="massimobonifazi@alice.it"/>
    <hyperlink ref="P32" r:id="rId46" display="memimaraschio@yahoo.it"/>
    <hyperlink ref="R32" r:id="rId47" display="gessica.maraschio@yahoo.it"/>
    <hyperlink ref="P27" r:id="rId48" display="giorgy263@gmail.com"/>
    <hyperlink ref="P31" r:id="rId49" display="nrcmtt@hotmail.com"/>
    <hyperlink ref="R31" r:id="rId50" display="matteucci.mmg@libero.it"/>
    <hyperlink ref="P39" r:id="rId51" display="abdel20069@gmail.com"/>
    <hyperlink ref="P18" r:id="rId52" display="ENZOARIANTE24@GMAIL.COM"/>
    <hyperlink ref="R18" r:id="rId53" display="TERRYCIOTOLA@GMAIL.COM"/>
    <hyperlink ref="P48" r:id="rId54" display="JEFFREY2015@HOTMAIL.COM"/>
    <hyperlink ref="R48" r:id="rId55" display="JEFFREY2009@LIVE.IT"/>
    <hyperlink ref="P29" r:id="rId56" display="DAVIDE@GIRORI.NET"/>
    <hyperlink ref="R29" r:id="rId57" display="GINO@GIRORI.NET"/>
    <hyperlink ref="P21" r:id="rId58" display="giacomozit@gmail.com"/>
    <hyperlink ref="R21" r:id="rId59" display="zitti.bruno@gmail.com"/>
    <hyperlink ref="P17" r:id="rId60" display="supergian51@gmail.com"/>
    <hyperlink ref="R17" r:id="rId61" display="postabaldazzi@gmail.com"/>
    <hyperlink ref="P23" r:id="rId62" display="niccolodurante@libero.it"/>
    <hyperlink ref="R23" r:id="rId63" display="tiziana720@tiscali.it"/>
    <hyperlink ref="P38" r:id="rId64" display="alestep174@gmail.com"/>
    <hyperlink ref="P37" r:id="rId65" display="andreapaolini103@gmail.com"/>
    <hyperlink ref="P13" r:id="rId66" display="giuseppebaldinelli@gmail.com"/>
    <hyperlink ref="R13" r:id="rId67" display="baldinellifabio@gmail.com"/>
    <hyperlink ref="P43" r:id="rId68" display="FRNCQNTRS@GMAIL.COM"/>
    <hyperlink ref="R43" r:id="rId69" display="emanuel_italia@live.it"/>
    <hyperlink ref="P33" r:id="rId70" display="augelloangelo@gmail.com"/>
    <hyperlink ref="R33" r:id="rId71" display="luisa.soccio@gmail.com"/>
    <hyperlink ref="P19" r:id="rId72" display="tobia.ottavianelli@fastweb.it"/>
    <hyperlink ref="R19" r:id="rId73" display="davideottavianelli@alice.it"/>
    <hyperlink ref="P51" r:id="rId74" display="arbuzoo50@gmail.com"/>
    <hyperlink ref="R51" r:id="rId75" display="antoine.arbuatti@tiscali.it"/>
    <hyperlink ref="P36" r:id="rId76" display="gaia.bors@gmaol.com"/>
    <hyperlink ref="R36" r:id="rId77" display="stenio1970@alice.it"/>
    <hyperlink ref="P46" r:id="rId78" display="peppestrippoli@icloud.com"/>
    <hyperlink ref="R46" r:id="rId79" display="STRIPPOLI.MUSTO@GMAIL.COM"/>
  </hyperlinks>
  <printOptions/>
  <pageMargins left="0.7" right="0.7" top="0.75" bottom="0.75" header="0.3" footer="0.3"/>
  <pageSetup horizontalDpi="600" verticalDpi="600" orientation="portrait" paperSize="9" r:id="rId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rugged</cp:lastModifiedBy>
  <dcterms:created xsi:type="dcterms:W3CDTF">2016-12-01T16:44:17Z</dcterms:created>
  <dcterms:modified xsi:type="dcterms:W3CDTF">2017-12-28T15:34:35Z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